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Акимова\Учредительские документы\Финансовый отчет за 2023г\"/>
    </mc:Choice>
  </mc:AlternateContent>
  <bookViews>
    <workbookView xWindow="0" yWindow="0" windowWidth="22992" windowHeight="9180"/>
  </bookViews>
  <sheets>
    <sheet name="Лист1" sheetId="1" r:id="rId1"/>
    <sheet name="Диаграмма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C28" i="2" l="1"/>
  <c r="B28" i="2"/>
  <c r="B8" i="2"/>
  <c r="B4" i="2"/>
  <c r="J12" i="1" l="1"/>
  <c r="J8" i="1"/>
  <c r="J7" i="1" s="1"/>
  <c r="J6" i="1" l="1"/>
  <c r="J32" i="1"/>
  <c r="J25" i="1"/>
  <c r="J34" i="1" l="1"/>
  <c r="D8" i="1" l="1"/>
  <c r="D13" i="1" l="1"/>
  <c r="D16" i="1"/>
  <c r="D7" i="1" l="1"/>
  <c r="C22" i="1" s="1"/>
  <c r="J24" i="1"/>
  <c r="J18" i="1" s="1"/>
  <c r="J41" i="1" l="1"/>
  <c r="K43" i="1" s="1"/>
</calcChain>
</file>

<file path=xl/sharedStrings.xml><?xml version="1.0" encoding="utf-8"?>
<sst xmlns="http://schemas.openxmlformats.org/spreadsheetml/2006/main" count="69" uniqueCount="66">
  <si>
    <t>ПРИХОД</t>
  </si>
  <si>
    <t>РАСХОД</t>
  </si>
  <si>
    <t>Содержание организации:</t>
  </si>
  <si>
    <t>Взносы в т.ч.:</t>
  </si>
  <si>
    <t>Оплата труда в т.ч.</t>
  </si>
  <si>
    <t xml:space="preserve">    членские</t>
  </si>
  <si>
    <t xml:space="preserve">    вступительные</t>
  </si>
  <si>
    <t>Пожертвования на ведение уставной деятельности в т.ч.:</t>
  </si>
  <si>
    <t>Прочие расходы в т.ч.</t>
  </si>
  <si>
    <t xml:space="preserve">    пожертвования</t>
  </si>
  <si>
    <t>Целевые расходы:</t>
  </si>
  <si>
    <t>Услуги в т.ч.:</t>
  </si>
  <si>
    <t>ИТОГО</t>
  </si>
  <si>
    <t>Материальные расходы</t>
  </si>
  <si>
    <t xml:space="preserve">    расходы орг.технику</t>
  </si>
  <si>
    <t xml:space="preserve">    спецоборудование</t>
  </si>
  <si>
    <t xml:space="preserve">    учебное оборудование и инветнарь</t>
  </si>
  <si>
    <t xml:space="preserve">    хоз.товары</t>
  </si>
  <si>
    <t xml:space="preserve">Дебетовая задолженность </t>
  </si>
  <si>
    <t>Расходы в %</t>
  </si>
  <si>
    <t>Содержание организации</t>
  </si>
  <si>
    <t>Приход</t>
  </si>
  <si>
    <t>Расход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</si>
  <si>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</si>
  <si>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</si>
  <si>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</si>
  <si>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</si>
  <si>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</si>
  <si>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</si>
  <si>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</si>
  <si>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</si>
  <si>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</si>
  <si>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</si>
  <si>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</si>
  <si>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</si>
  <si>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 содержание организации</t>
  </si>
  <si>
    <t>з/п</t>
  </si>
  <si>
    <t xml:space="preserve">     материалы</t>
  </si>
  <si>
    <t>Расходы на материалы</t>
  </si>
  <si>
    <t>Услуги по совершенствованию образовательного процесса</t>
  </si>
  <si>
    <t>Прочие поступления:</t>
  </si>
  <si>
    <t xml:space="preserve">Использования Web-системы СБИС </t>
  </si>
  <si>
    <t>Услуги банка</t>
  </si>
  <si>
    <t>Прочие расходы:</t>
  </si>
  <si>
    <t>Итого:</t>
  </si>
  <si>
    <t xml:space="preserve">Услуги по совершенствованию материально-технической базы </t>
  </si>
  <si>
    <t>Возврат ошибочно перчисленных средств:</t>
  </si>
  <si>
    <t>ошибочно перчисленные ден.средства:</t>
  </si>
  <si>
    <t xml:space="preserve">    аренда помещениия </t>
  </si>
  <si>
    <r>
      <t xml:space="preserve">   60 (Расчеты с поставщиками и подрядчиками)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6 </t>
    </r>
  </si>
  <si>
    <r>
      <t xml:space="preserve">   76.09 (Прочие расчеты с разными дебиторами и кредиторами) </t>
    </r>
    <r>
      <rPr>
        <vertAlign val="superscript"/>
        <sz val="10"/>
        <color theme="1"/>
        <rFont val="Calibri"/>
        <family val="2"/>
        <charset val="204"/>
        <scheme val="minor"/>
      </rPr>
      <t>7</t>
    </r>
  </si>
  <si>
    <t xml:space="preserve">Прочие расходы, в т.ч аренда </t>
  </si>
  <si>
    <t>Целевые поступления:</t>
  </si>
  <si>
    <t>Финансовый отчет МОО РУВШ "Живой круг" с 01.01.23 по 31.12.23 ., руб</t>
  </si>
  <si>
    <t>Единый налог в т.ч. НДФЛ, взносы ИФНС, ФСС</t>
  </si>
  <si>
    <t>Целевые средства на 01.01.2023</t>
  </si>
  <si>
    <t>Целевые средства на 31.12.2023</t>
  </si>
  <si>
    <t xml:space="preserve">   60 (Расчеты с поставщиками и подрядчиками)</t>
  </si>
  <si>
    <t xml:space="preserve">   76.09 (Прочие расчеты с разными дебиторами и кредиторами) </t>
  </si>
  <si>
    <t>Бухгалтер (12 мес.)</t>
  </si>
  <si>
    <t>Председатель в т.ч</t>
  </si>
  <si>
    <r>
      <t xml:space="preserve">    совершенствование метериально-технической базы </t>
    </r>
    <r>
      <rPr>
        <vertAlign val="superscript"/>
        <sz val="11"/>
        <color theme="1"/>
        <rFont val="Calibri"/>
        <family val="2"/>
        <charset val="204"/>
        <scheme val="minor"/>
      </rPr>
      <t>1</t>
    </r>
  </si>
  <si>
    <r>
      <t>по банку в т.ч</t>
    </r>
    <r>
      <rPr>
        <vertAlign val="superscript"/>
        <sz val="10"/>
        <color theme="1"/>
        <rFont val="Calibri"/>
        <family val="2"/>
        <charset val="204"/>
        <scheme val="minor"/>
      </rPr>
      <t>4</t>
    </r>
  </si>
  <si>
    <r>
      <t>по авансовому отчету</t>
    </r>
    <r>
      <rPr>
        <vertAlign val="superscript"/>
        <sz val="11"/>
        <color theme="1"/>
        <rFont val="Calibri"/>
        <family val="2"/>
        <charset val="204"/>
        <scheme val="minor"/>
      </rPr>
      <t xml:space="preserve"> 5</t>
    </r>
  </si>
  <si>
    <t xml:space="preserve">Консультационные услуги, проведение мероприятий в рамках содействия развития вальдорфской системы в г.Владимире </t>
  </si>
  <si>
    <r>
      <t xml:space="preserve">   консультационные услуги, проведение мероприятий в рамках содействия развития вальдорфской системы в г.Владимире 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</si>
</sst>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  <charset val="204"/>
    </font>
    <font>
      <vertAlign val="superscript"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/>
  </cellStyleXfs>
  <cellXfs count="8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0" fontId="2" fillId="0" borderId="0" xfId="0" applyFont="1"/>
    <xf numFmtId="0" fontId="0" fillId="2" borderId="0" xfId="0" applyFont="1" applyFill="1"/>
    <xf numFmtId="0" fontId="0" fillId="0" borderId="0" xfId="0" applyFont="1" applyFill="1" applyAlignment="1">
      <alignment horizontal="right"/>
    </xf>
    <xf numFmtId="0" fontId="6" fillId="2" borderId="0" xfId="0" applyFont="1" applyFill="1" applyAlignment="1">
      <alignment vertical="center"/>
    </xf>
    <xf numFmtId="0" fontId="0" fillId="0" borderId="0" xfId="0" applyFont="1" applyFill="1"/>
    <xf numFmtId="0" fontId="2" fillId="0" borderId="0" xfId="0" applyFont="1" applyAlignment="1">
      <alignment vertical="top"/>
    </xf>
    <xf numFmtId="49" fontId="0" fillId="0" borderId="0" xfId="0" applyNumberFormat="1" applyFont="1" applyAlignment="1">
      <alignment horizontal="left" wrapText="1" readingOrder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/>
    <xf numFmtId="1" fontId="2" fillId="0" borderId="0" xfId="0" applyNumberFormat="1" applyFont="1"/>
    <xf numFmtId="0" fontId="0" fillId="0" borderId="0" xfId="0" applyFont="1" applyAlignment="1">
      <alignment horizontal="left"/>
    </xf>
    <xf numFmtId="0" fontId="1" fillId="0" borderId="0" xfId="0" applyFont="1" applyBorder="1"/>
    <xf numFmtId="0" fontId="0" fillId="0" borderId="0" xfId="0" applyBorder="1"/>
    <xf numFmtId="3" fontId="0" fillId="0" borderId="0" xfId="0" applyNumberFormat="1" applyBorder="1"/>
    <xf numFmtId="0" fontId="0" fillId="0" borderId="0" xfId="0" applyBorder="1" applyAlignment="1">
      <alignment wrapText="1"/>
    </xf>
    <xf numFmtId="9" fontId="0" fillId="0" borderId="0" xfId="0" applyNumberFormat="1" applyBorder="1"/>
    <xf numFmtId="0" fontId="0" fillId="0" borderId="0" xfId="0" applyBorder="1" applyAlignment="1">
      <alignment horizontal="center"/>
    </xf>
    <xf numFmtId="4" fontId="10" fillId="0" borderId="0" xfId="1" applyNumberFormat="1" applyFont="1" applyBorder="1" applyAlignment="1">
      <alignment horizontal="right" vertical="top" wrapText="1"/>
    </xf>
    <xf numFmtId="2" fontId="10" fillId="0" borderId="0" xfId="1" applyNumberFormat="1" applyFont="1" applyBorder="1" applyAlignment="1">
      <alignment horizontal="right" vertical="top" wrapText="1"/>
    </xf>
    <xf numFmtId="0" fontId="10" fillId="0" borderId="0" xfId="1" applyNumberFormat="1" applyFont="1" applyBorder="1" applyAlignment="1">
      <alignment horizontal="right" vertical="top" wrapText="1"/>
    </xf>
    <xf numFmtId="3" fontId="4" fillId="0" borderId="0" xfId="0" applyNumberFormat="1" applyFont="1"/>
    <xf numFmtId="3" fontId="0" fillId="0" borderId="0" xfId="0" applyNumberFormat="1" applyFont="1"/>
    <xf numFmtId="3" fontId="0" fillId="0" borderId="0" xfId="0" applyNumberFormat="1" applyFont="1" applyAlignment="1">
      <alignment horizontal="right"/>
    </xf>
    <xf numFmtId="3" fontId="0" fillId="2" borderId="0" xfId="0" applyNumberFormat="1" applyFont="1" applyFill="1"/>
    <xf numFmtId="3" fontId="2" fillId="0" borderId="0" xfId="0" applyNumberFormat="1" applyFont="1"/>
    <xf numFmtId="3" fontId="0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6" fillId="2" borderId="0" xfId="0" applyNumberFormat="1" applyFont="1" applyFill="1" applyAlignment="1"/>
    <xf numFmtId="3" fontId="5" fillId="2" borderId="0" xfId="0" applyNumberFormat="1" applyFont="1" applyFill="1" applyAlignment="1">
      <alignment vertical="center"/>
    </xf>
    <xf numFmtId="3" fontId="0" fillId="2" borderId="0" xfId="0" applyNumberFormat="1" applyFont="1" applyFill="1" applyAlignment="1">
      <alignment vertical="center"/>
    </xf>
    <xf numFmtId="3" fontId="0" fillId="0" borderId="0" xfId="0" applyNumberFormat="1" applyFont="1" applyFill="1"/>
    <xf numFmtId="3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Alignment="1"/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vertical="top"/>
    </xf>
    <xf numFmtId="3" fontId="6" fillId="2" borderId="0" xfId="0" applyNumberFormat="1" applyFont="1" applyFill="1"/>
    <xf numFmtId="3" fontId="6" fillId="0" borderId="0" xfId="0" applyNumberFormat="1" applyFont="1"/>
    <xf numFmtId="3" fontId="8" fillId="0" borderId="0" xfId="0" applyNumberFormat="1" applyFont="1" applyAlignment="1">
      <alignment wrapText="1"/>
    </xf>
    <xf numFmtId="3" fontId="0" fillId="0" borderId="0" xfId="0" applyNumberFormat="1" applyFont="1" applyFill="1" applyAlignment="1">
      <alignment wrapText="1"/>
    </xf>
    <xf numFmtId="3" fontId="4" fillId="2" borderId="0" xfId="0" applyNumberFormat="1" applyFont="1" applyFill="1"/>
    <xf numFmtId="3" fontId="2" fillId="0" borderId="0" xfId="0" applyNumberFormat="1" applyFont="1" applyAlignment="1"/>
    <xf numFmtId="3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 readingOrder="1"/>
    </xf>
    <xf numFmtId="3" fontId="0" fillId="0" borderId="0" xfId="0" applyNumberFormat="1" applyFont="1" applyFill="1" applyAlignment="1">
      <alignment vertical="center"/>
    </xf>
    <xf numFmtId="3" fontId="6" fillId="0" borderId="0" xfId="0" applyNumberFormat="1" applyFont="1" applyFill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 wrapText="1"/>
    </xf>
    <xf numFmtId="3" fontId="2" fillId="2" borderId="0" xfId="0" applyNumberFormat="1" applyFont="1" applyFill="1" applyAlignment="1"/>
    <xf numFmtId="0" fontId="5" fillId="0" borderId="0" xfId="0" applyFont="1" applyAlignment="1">
      <alignment vertical="center"/>
    </xf>
    <xf numFmtId="3" fontId="0" fillId="0" borderId="0" xfId="0" applyNumberFormat="1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0" fillId="3" borderId="0" xfId="0" applyFont="1" applyFill="1"/>
    <xf numFmtId="0" fontId="0" fillId="2" borderId="0" xfId="0" applyFont="1" applyFill="1" applyAlignment="1">
      <alignment wrapText="1"/>
    </xf>
    <xf numFmtId="3" fontId="4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left" vertical="top" wrapText="1" readingOrder="1"/>
    </xf>
    <xf numFmtId="49" fontId="0" fillId="2" borderId="0" xfId="0" applyNumberFormat="1" applyFont="1" applyFill="1" applyAlignment="1">
      <alignment horizontal="left" vertical="top" wrapText="1" readingOrder="1"/>
    </xf>
    <xf numFmtId="0" fontId="6" fillId="0" borderId="0" xfId="0" applyFont="1" applyFill="1" applyAlignment="1"/>
    <xf numFmtId="3" fontId="0" fillId="0" borderId="0" xfId="0" applyNumberFormat="1" applyFill="1" applyBorder="1"/>
    <xf numFmtId="3" fontId="2" fillId="0" borderId="0" xfId="0" applyNumberFormat="1" applyFont="1" applyBorder="1"/>
    <xf numFmtId="3" fontId="0" fillId="0" borderId="0" xfId="0" applyNumberFormat="1" applyBorder="1" applyAlignment="1">
      <alignment vertical="center"/>
    </xf>
    <xf numFmtId="3" fontId="0" fillId="0" borderId="0" xfId="0" applyNumberFormat="1" applyFont="1" applyAlignment="1">
      <alignment vertical="top"/>
    </xf>
    <xf numFmtId="0" fontId="6" fillId="2" borderId="0" xfId="0" applyFont="1" applyFill="1" applyAlignment="1">
      <alignment wrapText="1"/>
    </xf>
    <xf numFmtId="0" fontId="6" fillId="0" borderId="0" xfId="0" applyFont="1" applyFill="1" applyAlignment="1"/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3" fontId="2" fillId="2" borderId="0" xfId="0" applyNumberFormat="1" applyFont="1" applyFill="1" applyAlignment="1"/>
    <xf numFmtId="3" fontId="0" fillId="0" borderId="0" xfId="0" applyNumberFormat="1" applyFont="1" applyAlignment="1"/>
    <xf numFmtId="0" fontId="4" fillId="2" borderId="0" xfId="0" applyFont="1" applyFill="1" applyAlignment="1"/>
    <xf numFmtId="0" fontId="0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2">
    <cellStyle name="Обычный" xfId="0" builtinId="0"/>
    <cellStyle name="Обычный_Диаграмма" xfId="1"/>
  </cellStyles>
  <dxfs count="0"/>
  <tableStyles count="0" defaultTableStyle="TableStyleMedium2" defaultPivotStyle="PivotStyleLight16"/>
  <colors>
    <mruColors>
      <color rgb="FFC6B6D8"/>
      <color rgb="FFE4AFF7"/>
      <color rgb="FFFF79AF"/>
      <color rgb="FFFF5757"/>
      <color rgb="FF82E64A"/>
      <color rgb="FF05FF05"/>
      <color rgb="FFAE78D6"/>
      <color rgb="FFFFFF4F"/>
      <color rgb="FF007AD6"/>
      <color rgb="FFEEE8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Расходы</a:t>
            </a:r>
            <a:r>
              <a:rPr lang="ru-RU" baseline="0"/>
              <a:t> в % с 01.01.23 по 31.12.23 год</a:t>
            </a:r>
          </a:p>
          <a:p>
            <a:pPr>
              <a:defRPr/>
            </a:pP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C6B6D8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Диаграмма!$A$2:$A$7</c:f>
              <c:strCache>
                <c:ptCount val="6"/>
                <c:pt idx="0">
                  <c:v>Услуги по совершенствованию материально-технической базы </c:v>
                </c:pt>
                <c:pt idx="1">
                  <c:v>Услуги по совершенствованию образовательного процесса</c:v>
                </c:pt>
                <c:pt idx="2">
                  <c:v>Консультационные услуги, проведение мероприятий в рамках содействия развития вальдорфской системы в г.Владимире </c:v>
                </c:pt>
                <c:pt idx="3">
                  <c:v>Расходы на материалы</c:v>
                </c:pt>
                <c:pt idx="4">
                  <c:v>Содержание организации</c:v>
                </c:pt>
                <c:pt idx="5">
                  <c:v>Прочие расходы, в т.ч аренда </c:v>
                </c:pt>
              </c:strCache>
            </c:strRef>
          </c:cat>
          <c:val>
            <c:numRef>
              <c:f>Диаграмма!$B$2:$B$7</c:f>
              <c:numCache>
                <c:formatCode>General</c:formatCode>
                <c:ptCount val="6"/>
                <c:pt idx="0">
                  <c:v>278600</c:v>
                </c:pt>
                <c:pt idx="1">
                  <c:v>473360</c:v>
                </c:pt>
                <c:pt idx="2" formatCode="#,##0">
                  <c:v>1762900</c:v>
                </c:pt>
                <c:pt idx="3">
                  <c:v>135972</c:v>
                </c:pt>
                <c:pt idx="4">
                  <c:v>351143</c:v>
                </c:pt>
                <c:pt idx="5">
                  <c:v>9300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ayout>
        <c:manualLayout>
          <c:xMode val="edge"/>
          <c:yMode val="edge"/>
          <c:x val="3.5685929432231378E-3"/>
          <c:y val="0.10282233641390359"/>
          <c:w val="0.42903018625561973"/>
          <c:h val="0.81414746937120663"/>
        </c:manualLayout>
      </c:layout>
      <c:overlay val="0"/>
      <c:spPr>
        <a:noFill/>
        <a:ln w="0"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6.0629921259842527" l="0.70866141732283472" r="0.70866141732283472" t="0.31496062992125984" header="0.31496062992125984" footer="0.31496062992125984"/>
    <c:pageSetup paperSize="9" orientation="portrait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График</a:t>
            </a:r>
            <a:r>
              <a:rPr lang="ru-RU" baseline="0"/>
              <a:t> доходы</a:t>
            </a:r>
            <a:r>
              <a:rPr lang="en-US" baseline="0"/>
              <a:t>/</a:t>
            </a:r>
            <a:r>
              <a:rPr lang="ru-RU" baseline="0"/>
              <a:t>расходы 01.01.23-31.12.23г.</a:t>
            </a:r>
          </a:p>
          <a:p>
            <a:pPr>
              <a:defRPr/>
            </a:pPr>
            <a:r>
              <a:rPr lang="ru-RU" baseline="0"/>
              <a:t>.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1021900059453894"/>
          <c:y val="0.21895894206348573"/>
          <c:w val="0.8529485868824408"/>
          <c:h val="0.64808961569389267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Диаграмма!$B$15</c:f>
              <c:strCache>
                <c:ptCount val="1"/>
                <c:pt idx="0">
                  <c:v>Приход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Диаграмма!$A$16:$A$27</c:f>
              <c:strCache>
                <c:ptCount val="12"/>
                <c:pt idx="0">
                  <c:v>январь 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Диаграмма!$B$16:$B$27</c:f>
              <c:numCache>
                <c:formatCode>#,##0</c:formatCode>
                <c:ptCount val="12"/>
                <c:pt idx="0">
                  <c:v>143420</c:v>
                </c:pt>
                <c:pt idx="1">
                  <c:v>199966</c:v>
                </c:pt>
                <c:pt idx="2">
                  <c:v>200266</c:v>
                </c:pt>
                <c:pt idx="3">
                  <c:v>217316</c:v>
                </c:pt>
                <c:pt idx="4">
                  <c:v>224466</c:v>
                </c:pt>
                <c:pt idx="5">
                  <c:v>196480</c:v>
                </c:pt>
                <c:pt idx="6">
                  <c:v>90700</c:v>
                </c:pt>
                <c:pt idx="7">
                  <c:v>234500</c:v>
                </c:pt>
                <c:pt idx="8">
                  <c:v>1183100</c:v>
                </c:pt>
                <c:pt idx="9">
                  <c:v>316600</c:v>
                </c:pt>
                <c:pt idx="10">
                  <c:v>295000</c:v>
                </c:pt>
                <c:pt idx="11">
                  <c:v>369000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Диаграмма!$C$15</c:f>
              <c:strCache>
                <c:ptCount val="1"/>
                <c:pt idx="0">
                  <c:v>Расход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Диаграмма!$A$16:$A$27</c:f>
              <c:strCache>
                <c:ptCount val="12"/>
                <c:pt idx="0">
                  <c:v>январь 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Диаграмма!$C$16:$C$27</c:f>
              <c:numCache>
                <c:formatCode>#,##0</c:formatCode>
                <c:ptCount val="12"/>
                <c:pt idx="0">
                  <c:v>128945</c:v>
                </c:pt>
                <c:pt idx="1">
                  <c:v>210043</c:v>
                </c:pt>
                <c:pt idx="2">
                  <c:v>238912</c:v>
                </c:pt>
                <c:pt idx="3">
                  <c:v>329169</c:v>
                </c:pt>
                <c:pt idx="4">
                  <c:v>213749</c:v>
                </c:pt>
                <c:pt idx="5">
                  <c:v>303919</c:v>
                </c:pt>
                <c:pt idx="6">
                  <c:v>234656</c:v>
                </c:pt>
                <c:pt idx="7">
                  <c:v>51455</c:v>
                </c:pt>
                <c:pt idx="8">
                  <c:v>114855</c:v>
                </c:pt>
                <c:pt idx="9">
                  <c:v>330494</c:v>
                </c:pt>
                <c:pt idx="10">
                  <c:v>248740</c:v>
                </c:pt>
                <c:pt idx="11">
                  <c:v>606338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7180992"/>
        <c:axId val="1037183712"/>
      </c:lineChart>
      <c:catAx>
        <c:axId val="1037180992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37183712"/>
        <c:crosses val="autoZero"/>
        <c:auto val="1"/>
        <c:lblAlgn val="ctr"/>
        <c:lblOffset val="100"/>
        <c:noMultiLvlLbl val="0"/>
      </c:catAx>
      <c:valAx>
        <c:axId val="103718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₽&quot;* #,##0_);_(&quot;₽&quot;* \(#,##0\);_(&quot;₽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3718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4803149606299213" l="0.70866141732283472" r="0.70866141732283472" t="6.0629921259842527" header="0.31496062992125984" footer="0.31496062992125984"/>
    <c:pageSetup paperSize="9" orientation="portrait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</xdr:row>
      <xdr:rowOff>45720</xdr:rowOff>
    </xdr:from>
    <xdr:to>
      <xdr:col>17</xdr:col>
      <xdr:colOff>99060</xdr:colOff>
      <xdr:row>24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556260</xdr:colOff>
      <xdr:row>35</xdr:row>
      <xdr:rowOff>133350</xdr:rowOff>
    </xdr:from>
    <xdr:to>
      <xdr:col>16</xdr:col>
      <xdr:colOff>266700</xdr:colOff>
      <xdr:row>57</xdr:row>
      <xdr:rowOff>60960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8"/>
  <sheetViews>
    <sheetView tabSelected="1" workbookViewId="0">
      <selection activeCell="J6" sqref="J6"/>
    </sheetView>
  </sheetViews>
  <sheetFormatPr defaultColWidth="9.109375" defaultRowHeight="14.4" x14ac:dyDescent="0.3"/>
  <cols>
    <col min="1" max="1" width="4.5546875" style="1" customWidth="1"/>
    <col min="2" max="2" width="5.33203125" style="1" customWidth="1"/>
    <col min="3" max="3" width="41.5546875" style="1" customWidth="1"/>
    <col min="4" max="4" width="12.44140625" style="1" customWidth="1"/>
    <col min="5" max="5" width="12.109375" style="1" customWidth="1"/>
    <col min="6" max="6" width="16.44140625" style="2" customWidth="1"/>
    <col min="7" max="7" width="5.33203125" style="2" customWidth="1"/>
    <col min="8" max="8" width="4.88671875" style="2" customWidth="1"/>
    <col min="9" max="9" width="53.6640625" style="1" customWidth="1"/>
    <col min="10" max="10" width="12.33203125" style="1" customWidth="1"/>
    <col min="11" max="11" width="12.88671875" style="1" customWidth="1"/>
    <col min="12" max="12" width="11.5546875" style="1" customWidth="1"/>
    <col min="13" max="16384" width="9.109375" style="1"/>
  </cols>
  <sheetData>
    <row r="2" spans="1:12" ht="25.5" customHeight="1" x14ac:dyDescent="0.35">
      <c r="B2" s="76" t="s">
        <v>53</v>
      </c>
      <c r="C2" s="77"/>
      <c r="D2" s="77"/>
      <c r="E2" s="77"/>
      <c r="F2" s="77"/>
      <c r="H2" s="76" t="s">
        <v>53</v>
      </c>
      <c r="I2" s="77"/>
      <c r="J2" s="77"/>
      <c r="K2" s="77"/>
      <c r="L2" s="77"/>
    </row>
    <row r="3" spans="1:12" ht="13.5" customHeight="1" x14ac:dyDescent="0.3"/>
    <row r="4" spans="1:12" ht="15.6" x14ac:dyDescent="0.3">
      <c r="B4" s="3" t="s">
        <v>55</v>
      </c>
      <c r="D4" s="26">
        <v>734380</v>
      </c>
      <c r="E4" s="27"/>
      <c r="F4" s="28"/>
      <c r="G4" s="28"/>
      <c r="H4" s="78" t="s">
        <v>1</v>
      </c>
      <c r="I4" s="79"/>
      <c r="J4" s="29"/>
      <c r="K4" s="29"/>
    </row>
    <row r="5" spans="1:12" ht="18" customHeight="1" x14ac:dyDescent="0.3">
      <c r="B5" s="3"/>
      <c r="D5" s="30"/>
      <c r="E5" s="27"/>
      <c r="F5" s="28"/>
      <c r="G5" s="28"/>
      <c r="H5" s="28"/>
      <c r="I5" s="27"/>
      <c r="J5" s="27"/>
      <c r="K5" s="27"/>
    </row>
    <row r="6" spans="1:12" ht="15.6" x14ac:dyDescent="0.3">
      <c r="A6" s="80" t="s">
        <v>0</v>
      </c>
      <c r="B6" s="81"/>
      <c r="C6" s="81"/>
      <c r="D6" s="29"/>
      <c r="E6" s="29"/>
      <c r="F6" s="31"/>
      <c r="G6" s="28"/>
      <c r="H6" s="32" t="s">
        <v>2</v>
      </c>
      <c r="I6" s="33"/>
      <c r="J6" s="32">
        <f>SUM(J7+J12)</f>
        <v>351143</v>
      </c>
      <c r="K6" s="34"/>
    </row>
    <row r="7" spans="1:12" s="59" customFormat="1" ht="21" customHeight="1" x14ac:dyDescent="0.3">
      <c r="B7" s="82" t="s">
        <v>52</v>
      </c>
      <c r="C7" s="83"/>
      <c r="D7" s="32">
        <f>D8+D13</f>
        <v>3670814</v>
      </c>
      <c r="E7" s="34"/>
      <c r="F7" s="32"/>
      <c r="G7" s="35"/>
      <c r="H7" s="32"/>
      <c r="I7" s="36" t="s">
        <v>4</v>
      </c>
      <c r="J7" s="29">
        <f>SUM(J8)</f>
        <v>140116</v>
      </c>
      <c r="K7" s="37"/>
    </row>
    <row r="8" spans="1:12" s="59" customFormat="1" ht="22.5" customHeight="1" x14ac:dyDescent="0.3">
      <c r="C8" s="6" t="s">
        <v>3</v>
      </c>
      <c r="D8" s="38">
        <f>SUM(E9:E11)</f>
        <v>3570314</v>
      </c>
      <c r="E8" s="37"/>
      <c r="F8" s="32"/>
      <c r="G8" s="35"/>
      <c r="H8" s="28"/>
      <c r="I8" s="1" t="s">
        <v>60</v>
      </c>
      <c r="J8" s="27">
        <f>SUM(K9:K11)</f>
        <v>140116</v>
      </c>
      <c r="K8" s="39"/>
    </row>
    <row r="9" spans="1:12" ht="12.75" customHeight="1" x14ac:dyDescent="0.3">
      <c r="C9" s="1" t="s">
        <v>5</v>
      </c>
      <c r="D9" s="27"/>
      <c r="E9" s="27">
        <v>3360314</v>
      </c>
      <c r="F9" s="28"/>
      <c r="G9" s="28"/>
      <c r="H9" s="28"/>
      <c r="I9" s="27" t="s">
        <v>36</v>
      </c>
      <c r="K9" s="39">
        <v>93613</v>
      </c>
    </row>
    <row r="10" spans="1:12" x14ac:dyDescent="0.3">
      <c r="C10" s="1" t="s">
        <v>6</v>
      </c>
      <c r="D10" s="27"/>
      <c r="E10" s="27">
        <v>210000</v>
      </c>
      <c r="F10" s="28"/>
      <c r="G10" s="28"/>
      <c r="H10" s="28"/>
      <c r="I10" s="27" t="s">
        <v>54</v>
      </c>
      <c r="J10" s="27"/>
      <c r="K10" s="39">
        <v>46503</v>
      </c>
    </row>
    <row r="11" spans="1:12" ht="14.25" customHeight="1" x14ac:dyDescent="0.3">
      <c r="D11" s="27"/>
      <c r="E11" s="27"/>
      <c r="F11" s="28"/>
      <c r="G11" s="28"/>
      <c r="H11" s="28"/>
    </row>
    <row r="12" spans="1:12" ht="14.25" customHeight="1" x14ac:dyDescent="0.3">
      <c r="C12" s="74" t="s">
        <v>7</v>
      </c>
      <c r="D12" s="29"/>
      <c r="E12" s="29"/>
      <c r="F12" s="28"/>
      <c r="G12" s="28"/>
      <c r="H12" s="28"/>
      <c r="I12" s="36" t="s">
        <v>8</v>
      </c>
      <c r="J12" s="29">
        <f>SUM(K14:K17)</f>
        <v>211027</v>
      </c>
      <c r="K12" s="29"/>
      <c r="L12" s="39"/>
    </row>
    <row r="13" spans="1:12" ht="15.75" customHeight="1" x14ac:dyDescent="0.3">
      <c r="C13" s="74"/>
      <c r="D13" s="29">
        <f>SUM(E14:E14)</f>
        <v>100500</v>
      </c>
      <c r="E13" s="29"/>
      <c r="F13" s="28"/>
      <c r="G13" s="28"/>
      <c r="H13" s="28"/>
      <c r="I13" s="41"/>
      <c r="J13" s="29"/>
      <c r="K13" s="29"/>
      <c r="L13" s="27"/>
    </row>
    <row r="14" spans="1:12" ht="14.25" customHeight="1" x14ac:dyDescent="0.3">
      <c r="C14" s="7" t="s">
        <v>9</v>
      </c>
      <c r="D14" s="39"/>
      <c r="E14" s="39">
        <v>100500</v>
      </c>
      <c r="F14" s="28"/>
      <c r="G14" s="28"/>
      <c r="H14" s="28"/>
      <c r="I14" s="27" t="s">
        <v>59</v>
      </c>
      <c r="J14" s="27"/>
      <c r="K14" s="39">
        <v>184000</v>
      </c>
    </row>
    <row r="15" spans="1:12" ht="14.25" customHeight="1" x14ac:dyDescent="0.3">
      <c r="C15" s="7"/>
      <c r="D15" s="39"/>
      <c r="E15" s="39"/>
      <c r="F15" s="28"/>
      <c r="G15" s="28"/>
      <c r="H15" s="28"/>
      <c r="I15" s="1" t="s">
        <v>41</v>
      </c>
      <c r="J15" s="51"/>
      <c r="K15" s="39">
        <v>8100</v>
      </c>
    </row>
    <row r="16" spans="1:12" ht="14.25" customHeight="1" x14ac:dyDescent="0.3">
      <c r="B16" s="63" t="s">
        <v>40</v>
      </c>
      <c r="C16" s="7"/>
      <c r="D16" s="66">
        <f>SUM(E18:E22)</f>
        <v>0</v>
      </c>
      <c r="E16" s="7"/>
      <c r="F16" s="28"/>
      <c r="G16" s="28"/>
      <c r="H16" s="28"/>
      <c r="I16" s="39" t="s">
        <v>42</v>
      </c>
      <c r="J16" s="39"/>
      <c r="K16" s="39">
        <v>18927</v>
      </c>
    </row>
    <row r="17" spans="1:13" ht="14.25" customHeight="1" x14ac:dyDescent="0.3">
      <c r="B17" s="63"/>
      <c r="C17" s="7"/>
      <c r="D17" s="7"/>
      <c r="E17" s="7"/>
      <c r="F17" s="28"/>
      <c r="G17" s="28"/>
      <c r="H17" s="28"/>
      <c r="I17" s="51"/>
      <c r="J17" s="27"/>
      <c r="K17" s="27"/>
    </row>
    <row r="18" spans="1:13" ht="33" customHeight="1" x14ac:dyDescent="0.3">
      <c r="C18" s="68" t="s">
        <v>47</v>
      </c>
      <c r="D18" s="4"/>
      <c r="E18" s="4"/>
      <c r="F18" s="28"/>
      <c r="G18" s="28"/>
      <c r="H18" s="32" t="s">
        <v>10</v>
      </c>
      <c r="I18" s="32"/>
      <c r="J18" s="26">
        <f>J19+J24</f>
        <v>2660132</v>
      </c>
      <c r="K18" s="44"/>
    </row>
    <row r="19" spans="1:13" ht="30.6" customHeight="1" x14ac:dyDescent="0.3">
      <c r="C19" s="67" t="s">
        <v>49</v>
      </c>
      <c r="D19" s="7"/>
      <c r="E19" s="7">
        <v>0</v>
      </c>
      <c r="F19" s="28"/>
      <c r="G19" s="28"/>
      <c r="H19" s="28"/>
      <c r="I19" s="45" t="s">
        <v>11</v>
      </c>
      <c r="J19" s="29">
        <f>SUM(K20:K22)</f>
        <v>2524160</v>
      </c>
      <c r="K19" s="29"/>
      <c r="L19" s="53"/>
    </row>
    <row r="20" spans="1:13" ht="33" customHeight="1" x14ac:dyDescent="0.3">
      <c r="C20" s="11" t="s">
        <v>50</v>
      </c>
      <c r="E20" s="1">
        <v>0</v>
      </c>
      <c r="F20" s="28"/>
      <c r="G20" s="28"/>
      <c r="H20" s="28"/>
      <c r="I20" s="73" t="s">
        <v>61</v>
      </c>
      <c r="J20" s="27"/>
      <c r="K20" s="39">
        <v>278600</v>
      </c>
    </row>
    <row r="21" spans="1:13" ht="50.4" customHeight="1" x14ac:dyDescent="0.3">
      <c r="F21" s="28"/>
      <c r="G21" s="28"/>
      <c r="H21" s="28"/>
      <c r="I21" s="51" t="s">
        <v>65</v>
      </c>
      <c r="J21" s="27"/>
      <c r="K21" s="53">
        <v>2236260</v>
      </c>
    </row>
    <row r="22" spans="1:13" ht="14.25" customHeight="1" x14ac:dyDescent="0.3">
      <c r="A22" s="12" t="s">
        <v>12</v>
      </c>
      <c r="B22" s="4"/>
      <c r="C22" s="49">
        <f>D7+D16</f>
        <v>3670814</v>
      </c>
      <c r="D22" s="29"/>
      <c r="E22" s="40"/>
      <c r="F22" s="28"/>
      <c r="G22" s="28"/>
      <c r="H22" s="28"/>
      <c r="I22" s="27" t="s">
        <v>48</v>
      </c>
      <c r="J22" s="27"/>
      <c r="K22" s="39">
        <v>9300</v>
      </c>
    </row>
    <row r="23" spans="1:13" ht="16.8" customHeight="1" x14ac:dyDescent="0.3">
      <c r="F23" s="28"/>
      <c r="G23" s="28"/>
      <c r="H23" s="28"/>
    </row>
    <row r="24" spans="1:13" x14ac:dyDescent="0.3">
      <c r="D24" s="27"/>
      <c r="E24" s="27"/>
      <c r="F24" s="28"/>
      <c r="G24" s="28"/>
      <c r="H24" s="28"/>
      <c r="I24" s="45" t="s">
        <v>13</v>
      </c>
      <c r="J24" s="29">
        <f>SUM(J25+J32)</f>
        <v>135972</v>
      </c>
      <c r="K24" s="29"/>
      <c r="L24" s="27"/>
    </row>
    <row r="25" spans="1:13" ht="18.600000000000001" customHeight="1" x14ac:dyDescent="0.3">
      <c r="B25" s="3"/>
      <c r="C25" s="75"/>
      <c r="D25" s="39"/>
      <c r="E25" s="39"/>
      <c r="F25" s="28"/>
      <c r="G25" s="28"/>
      <c r="H25" s="28"/>
      <c r="I25" s="27" t="s">
        <v>62</v>
      </c>
      <c r="J25" s="54">
        <f>SUM(K26:K31)</f>
        <v>78313</v>
      </c>
      <c r="K25" s="27"/>
      <c r="M25" s="27"/>
    </row>
    <row r="26" spans="1:13" ht="14.25" customHeight="1" x14ac:dyDescent="0.3">
      <c r="B26" s="3"/>
      <c r="C26" s="75"/>
      <c r="D26" s="39"/>
      <c r="E26" s="39"/>
      <c r="F26" s="28"/>
      <c r="G26" s="28"/>
      <c r="H26" s="28"/>
      <c r="I26" s="27" t="s">
        <v>37</v>
      </c>
      <c r="J26" s="46"/>
      <c r="K26" s="27">
        <v>11347</v>
      </c>
      <c r="M26" s="27"/>
    </row>
    <row r="27" spans="1:13" x14ac:dyDescent="0.3">
      <c r="B27" s="3"/>
      <c r="C27" s="69"/>
      <c r="D27" s="27"/>
      <c r="E27" s="27"/>
      <c r="F27" s="39"/>
      <c r="G27" s="28"/>
      <c r="H27" s="28"/>
      <c r="I27" s="47" t="s">
        <v>14</v>
      </c>
      <c r="J27" s="46"/>
      <c r="K27" s="27">
        <v>12725</v>
      </c>
    </row>
    <row r="28" spans="1:13" s="10" customFormat="1" ht="16.8" customHeight="1" x14ac:dyDescent="0.3">
      <c r="B28" s="8"/>
      <c r="C28" s="9"/>
      <c r="D28" s="27"/>
      <c r="E28" s="27"/>
      <c r="F28" s="43"/>
      <c r="G28" s="28"/>
      <c r="H28" s="28"/>
      <c r="I28" s="47" t="s">
        <v>35</v>
      </c>
      <c r="J28" s="46"/>
      <c r="K28" s="27">
        <v>0</v>
      </c>
    </row>
    <row r="29" spans="1:13" ht="15" customHeight="1" x14ac:dyDescent="0.3">
      <c r="B29" s="3"/>
      <c r="C29" s="11"/>
      <c r="D29" s="27"/>
      <c r="E29" s="27"/>
      <c r="F29" s="28"/>
      <c r="G29" s="43"/>
      <c r="H29" s="28"/>
      <c r="I29" s="47" t="s">
        <v>15</v>
      </c>
      <c r="J29" s="46"/>
      <c r="K29" s="27">
        <v>0</v>
      </c>
    </row>
    <row r="30" spans="1:13" x14ac:dyDescent="0.3">
      <c r="B30" s="3"/>
      <c r="D30" s="27"/>
      <c r="E30" s="27"/>
      <c r="F30" s="28"/>
      <c r="G30" s="28"/>
      <c r="H30" s="28"/>
      <c r="I30" s="47" t="s">
        <v>16</v>
      </c>
      <c r="J30" s="46"/>
      <c r="K30" s="27">
        <v>14811</v>
      </c>
      <c r="L30" s="10"/>
    </row>
    <row r="31" spans="1:13" x14ac:dyDescent="0.3">
      <c r="B31" s="3"/>
      <c r="C31" s="11"/>
      <c r="D31" s="27"/>
      <c r="E31" s="27"/>
      <c r="F31" s="28"/>
      <c r="G31" s="28"/>
      <c r="H31" s="28"/>
      <c r="I31" s="47" t="s">
        <v>17</v>
      </c>
      <c r="J31" s="46"/>
      <c r="K31" s="27">
        <v>39430</v>
      </c>
    </row>
    <row r="32" spans="1:13" ht="26.25" customHeight="1" x14ac:dyDescent="0.3">
      <c r="B32" s="3"/>
      <c r="D32" s="27"/>
      <c r="E32" s="27"/>
      <c r="F32" s="28"/>
      <c r="G32" s="28"/>
      <c r="H32" s="28"/>
      <c r="I32" s="42" t="s">
        <v>63</v>
      </c>
      <c r="J32" s="48">
        <f>K33</f>
        <v>57659</v>
      </c>
      <c r="K32" s="39"/>
    </row>
    <row r="33" spans="2:11" x14ac:dyDescent="0.3">
      <c r="D33" s="27"/>
      <c r="E33" s="27"/>
      <c r="F33" s="28"/>
      <c r="G33" s="28"/>
      <c r="H33" s="28"/>
      <c r="I33" s="42"/>
      <c r="J33" s="48"/>
      <c r="K33" s="39">
        <v>57659</v>
      </c>
    </row>
    <row r="34" spans="2:11" ht="15.6" x14ac:dyDescent="0.3">
      <c r="B34" s="3"/>
      <c r="D34" s="27"/>
      <c r="E34" s="27"/>
      <c r="F34" s="28"/>
      <c r="G34" s="28"/>
      <c r="H34" s="32" t="s">
        <v>43</v>
      </c>
      <c r="I34" s="32"/>
      <c r="J34" s="26">
        <f>SUM(K35:K37)</f>
        <v>0</v>
      </c>
      <c r="K34" s="64"/>
    </row>
    <row r="35" spans="2:11" x14ac:dyDescent="0.3">
      <c r="D35" s="27"/>
      <c r="E35" s="27"/>
      <c r="F35" s="28"/>
      <c r="G35" s="28"/>
      <c r="H35" s="28"/>
      <c r="I35" s="65" t="s">
        <v>46</v>
      </c>
      <c r="J35" s="65"/>
      <c r="K35" s="4"/>
    </row>
    <row r="36" spans="2:11" ht="19.8" customHeight="1" x14ac:dyDescent="0.3">
      <c r="D36" s="27"/>
      <c r="E36" s="27"/>
      <c r="F36" s="28"/>
      <c r="G36" s="28"/>
      <c r="H36" s="28"/>
      <c r="I36" s="52" t="s">
        <v>57</v>
      </c>
      <c r="J36" s="57"/>
      <c r="K36" s="1">
        <v>0</v>
      </c>
    </row>
    <row r="37" spans="2:11" ht="14.25" customHeight="1" x14ac:dyDescent="0.3">
      <c r="D37" s="27"/>
      <c r="E37" s="27"/>
      <c r="F37" s="28"/>
      <c r="G37" s="28"/>
      <c r="H37" s="28"/>
      <c r="I37" s="11" t="s">
        <v>58</v>
      </c>
      <c r="J37" s="57"/>
      <c r="K37" s="1">
        <v>0</v>
      </c>
    </row>
    <row r="38" spans="2:11" ht="18.600000000000001" customHeight="1" x14ac:dyDescent="0.3">
      <c r="D38" s="27"/>
      <c r="E38" s="27"/>
      <c r="F38" s="28"/>
      <c r="G38" s="28"/>
      <c r="H38" s="28"/>
      <c r="I38" s="11"/>
      <c r="J38" s="62"/>
    </row>
    <row r="39" spans="2:11" ht="14.25" customHeight="1" x14ac:dyDescent="0.3">
      <c r="D39" s="27"/>
      <c r="E39" s="27"/>
      <c r="F39" s="28"/>
      <c r="G39" s="28"/>
      <c r="H39" s="28"/>
      <c r="I39" s="29" t="s">
        <v>18</v>
      </c>
      <c r="J39" s="29"/>
      <c r="K39" s="29">
        <v>0</v>
      </c>
    </row>
    <row r="40" spans="2:11" ht="14.25" customHeight="1" x14ac:dyDescent="0.3">
      <c r="D40" s="27"/>
      <c r="E40" s="27"/>
      <c r="F40" s="28"/>
      <c r="G40" s="28"/>
      <c r="H40" s="28"/>
      <c r="I40" s="27"/>
      <c r="J40" s="27"/>
      <c r="K40" s="27"/>
    </row>
    <row r="41" spans="2:11" ht="33" customHeight="1" x14ac:dyDescent="0.3">
      <c r="D41" s="27"/>
      <c r="E41" s="27"/>
      <c r="F41" s="28"/>
      <c r="G41" s="28"/>
      <c r="H41" s="28"/>
      <c r="I41" s="58" t="s">
        <v>12</v>
      </c>
      <c r="J41" s="49">
        <f>J6+J18+J34-K39</f>
        <v>3011275</v>
      </c>
      <c r="K41" s="29"/>
    </row>
    <row r="42" spans="2:11" ht="33" customHeight="1" x14ac:dyDescent="0.3">
      <c r="D42" s="27"/>
      <c r="E42" s="27"/>
      <c r="F42" s="28"/>
      <c r="G42" s="28"/>
      <c r="H42" s="28"/>
      <c r="I42" s="60"/>
      <c r="J42" s="27"/>
    </row>
    <row r="43" spans="2:11" ht="14.25" customHeight="1" x14ac:dyDescent="0.3">
      <c r="D43" s="27"/>
      <c r="E43" s="27"/>
      <c r="F43" s="28"/>
      <c r="G43" s="28"/>
      <c r="H43" s="50" t="s">
        <v>56</v>
      </c>
      <c r="K43" s="30">
        <f>D4+C22-J41+K39</f>
        <v>1393919</v>
      </c>
    </row>
    <row r="44" spans="2:11" x14ac:dyDescent="0.3">
      <c r="D44" s="27"/>
      <c r="E44" s="27"/>
      <c r="F44" s="28"/>
      <c r="G44" s="28"/>
      <c r="H44" s="1"/>
    </row>
    <row r="45" spans="2:11" x14ac:dyDescent="0.3">
      <c r="D45" s="27"/>
      <c r="E45" s="27"/>
      <c r="F45" s="28"/>
    </row>
    <row r="46" spans="2:11" x14ac:dyDescent="0.3">
      <c r="D46" s="27"/>
      <c r="E46" s="27"/>
      <c r="F46" s="28"/>
    </row>
    <row r="47" spans="2:11" x14ac:dyDescent="0.3">
      <c r="D47" s="27"/>
      <c r="E47" s="27"/>
      <c r="F47" s="28"/>
    </row>
    <row r="48" spans="2:11" x14ac:dyDescent="0.3">
      <c r="D48" s="27"/>
      <c r="E48" s="27"/>
      <c r="F48" s="28"/>
    </row>
    <row r="49" spans="2:11" x14ac:dyDescent="0.3">
      <c r="D49" s="27"/>
      <c r="E49" s="27"/>
      <c r="F49" s="28"/>
      <c r="G49" s="28"/>
      <c r="H49" s="1"/>
    </row>
    <row r="50" spans="2:11" x14ac:dyDescent="0.3">
      <c r="D50" s="27"/>
      <c r="E50" s="27"/>
      <c r="F50" s="28"/>
      <c r="G50" s="28"/>
      <c r="H50" s="1"/>
    </row>
    <row r="51" spans="2:11" x14ac:dyDescent="0.3">
      <c r="D51" s="27"/>
      <c r="E51" s="27"/>
      <c r="F51" s="28"/>
      <c r="G51" s="28"/>
      <c r="H51" s="1"/>
    </row>
    <row r="52" spans="2:11" ht="12.6" customHeight="1" x14ac:dyDescent="0.3">
      <c r="D52" s="27"/>
      <c r="E52" s="27"/>
      <c r="F52" s="28"/>
      <c r="G52" s="28"/>
      <c r="H52" s="1"/>
    </row>
    <row r="53" spans="2:11" ht="21" customHeight="1" x14ac:dyDescent="0.3">
      <c r="D53" s="27"/>
      <c r="E53" s="27"/>
      <c r="F53" s="28"/>
      <c r="G53" s="28"/>
      <c r="H53" s="1"/>
    </row>
    <row r="54" spans="2:11" ht="27" customHeight="1" x14ac:dyDescent="0.3">
      <c r="D54" s="27"/>
      <c r="E54" s="27"/>
      <c r="F54" s="28"/>
      <c r="G54" s="28"/>
      <c r="H54" s="1"/>
    </row>
    <row r="55" spans="2:11" ht="15.75" customHeight="1" x14ac:dyDescent="0.3">
      <c r="D55" s="27"/>
      <c r="E55" s="27"/>
      <c r="F55" s="28"/>
      <c r="G55" s="28"/>
      <c r="H55" s="28"/>
    </row>
    <row r="56" spans="2:11" x14ac:dyDescent="0.3">
      <c r="D56" s="27"/>
      <c r="E56" s="27"/>
      <c r="F56" s="28"/>
      <c r="G56" s="28"/>
      <c r="H56" s="28"/>
    </row>
    <row r="57" spans="2:11" x14ac:dyDescent="0.3">
      <c r="D57" s="27"/>
      <c r="E57" s="27"/>
      <c r="F57" s="28"/>
      <c r="G57" s="28"/>
      <c r="H57" s="28"/>
    </row>
    <row r="58" spans="2:11" x14ac:dyDescent="0.3">
      <c r="D58" s="27"/>
      <c r="E58" s="27"/>
      <c r="F58" s="28"/>
      <c r="G58" s="28"/>
      <c r="H58" s="28"/>
      <c r="I58" s="7"/>
    </row>
    <row r="59" spans="2:11" x14ac:dyDescent="0.3">
      <c r="H59" s="14"/>
    </row>
    <row r="60" spans="2:11" ht="16.5" customHeight="1" x14ac:dyDescent="0.3"/>
    <row r="61" spans="2:11" ht="16.5" customHeight="1" x14ac:dyDescent="0.3">
      <c r="G61" s="5"/>
    </row>
    <row r="62" spans="2:11" x14ac:dyDescent="0.3">
      <c r="D62" s="15"/>
    </row>
    <row r="63" spans="2:11" ht="15.6" x14ac:dyDescent="0.3">
      <c r="B63" s="3"/>
      <c r="C63" s="13"/>
      <c r="J63" s="61"/>
      <c r="K63" s="61"/>
    </row>
    <row r="64" spans="2:11" x14ac:dyDescent="0.3">
      <c r="C64" s="13"/>
      <c r="D64" s="15"/>
      <c r="H64" s="1"/>
    </row>
    <row r="65" spans="2:8" ht="15.6" x14ac:dyDescent="0.3">
      <c r="B65" s="3"/>
      <c r="C65" s="13"/>
      <c r="H65" s="61"/>
    </row>
    <row r="66" spans="2:8" x14ac:dyDescent="0.3">
      <c r="B66" s="3"/>
      <c r="H66" s="16"/>
    </row>
    <row r="67" spans="2:8" x14ac:dyDescent="0.3">
      <c r="H67" s="11"/>
    </row>
    <row r="68" spans="2:8" x14ac:dyDescent="0.3">
      <c r="F68" s="1"/>
      <c r="G68" s="1"/>
      <c r="H68" s="1"/>
    </row>
    <row r="69" spans="2:8" x14ac:dyDescent="0.3">
      <c r="F69" s="1"/>
      <c r="G69" s="1"/>
      <c r="H69" s="1"/>
    </row>
    <row r="70" spans="2:8" x14ac:dyDescent="0.3">
      <c r="F70" s="1"/>
      <c r="G70" s="1"/>
      <c r="H70" s="1"/>
    </row>
    <row r="71" spans="2:8" x14ac:dyDescent="0.3">
      <c r="F71" s="1"/>
      <c r="G71" s="1"/>
      <c r="H71" s="1"/>
    </row>
    <row r="72" spans="2:8" x14ac:dyDescent="0.3">
      <c r="F72" s="1"/>
      <c r="G72" s="1"/>
      <c r="H72" s="1"/>
    </row>
    <row r="73" spans="2:8" x14ac:dyDescent="0.3">
      <c r="F73" s="1"/>
      <c r="G73" s="1"/>
      <c r="H73" s="1"/>
    </row>
    <row r="74" spans="2:8" x14ac:dyDescent="0.3">
      <c r="F74" s="1"/>
      <c r="G74" s="1"/>
      <c r="H74" s="1"/>
    </row>
    <row r="75" spans="2:8" x14ac:dyDescent="0.3">
      <c r="F75" s="1"/>
      <c r="G75" s="1"/>
    </row>
    <row r="76" spans="2:8" x14ac:dyDescent="0.3">
      <c r="F76" s="1"/>
      <c r="G76" s="1"/>
    </row>
    <row r="77" spans="2:8" x14ac:dyDescent="0.3">
      <c r="F77" s="1"/>
      <c r="G77" s="1"/>
    </row>
    <row r="78" spans="2:8" x14ac:dyDescent="0.3">
      <c r="F78" s="1"/>
      <c r="G78" s="1"/>
    </row>
  </sheetData>
  <mergeCells count="7">
    <mergeCell ref="C12:C13"/>
    <mergeCell ref="C25:C26"/>
    <mergeCell ref="H2:L2"/>
    <mergeCell ref="H4:I4"/>
    <mergeCell ref="B2:F2"/>
    <mergeCell ref="A6:C6"/>
    <mergeCell ref="B7:C7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A2" sqref="A2"/>
    </sheetView>
  </sheetViews>
  <sheetFormatPr defaultRowHeight="14.4" x14ac:dyDescent="0.3"/>
  <cols>
    <col min="1" max="1" width="33.109375" style="18" customWidth="1"/>
    <col min="2" max="2" width="16.33203125" style="18" customWidth="1"/>
    <col min="3" max="3" width="17.88671875" style="18" customWidth="1"/>
    <col min="4" max="16384" width="8.88671875" style="18"/>
  </cols>
  <sheetData>
    <row r="1" spans="1:4" x14ac:dyDescent="0.3">
      <c r="A1" s="17" t="s">
        <v>19</v>
      </c>
    </row>
    <row r="2" spans="1:4" ht="28.8" x14ac:dyDescent="0.3">
      <c r="A2" s="20" t="s">
        <v>45</v>
      </c>
      <c r="B2" s="18">
        <v>278600</v>
      </c>
    </row>
    <row r="3" spans="1:4" ht="28.8" x14ac:dyDescent="0.3">
      <c r="A3" s="20" t="s">
        <v>39</v>
      </c>
      <c r="B3" s="18">
        <v>473360</v>
      </c>
    </row>
    <row r="4" spans="1:4" ht="57.6" x14ac:dyDescent="0.3">
      <c r="A4" s="20" t="s">
        <v>64</v>
      </c>
      <c r="B4" s="72">
        <f>1490900+272000</f>
        <v>1762900</v>
      </c>
    </row>
    <row r="5" spans="1:4" x14ac:dyDescent="0.3">
      <c r="A5" s="18" t="s">
        <v>38</v>
      </c>
      <c r="B5" s="18">
        <v>135972</v>
      </c>
    </row>
    <row r="6" spans="1:4" x14ac:dyDescent="0.3">
      <c r="A6" s="18" t="s">
        <v>20</v>
      </c>
      <c r="B6" s="55">
        <v>351143</v>
      </c>
    </row>
    <row r="7" spans="1:4" x14ac:dyDescent="0.3">
      <c r="A7" s="18" t="s">
        <v>51</v>
      </c>
      <c r="B7" s="55">
        <v>9300</v>
      </c>
    </row>
    <row r="8" spans="1:4" x14ac:dyDescent="0.3">
      <c r="A8" s="56" t="s">
        <v>44</v>
      </c>
      <c r="B8" s="19">
        <f>SUM(B2:B7)</f>
        <v>3011275</v>
      </c>
    </row>
    <row r="10" spans="1:4" x14ac:dyDescent="0.3">
      <c r="B10" s="19"/>
      <c r="C10" s="21"/>
    </row>
    <row r="11" spans="1:4" x14ac:dyDescent="0.3">
      <c r="C11" s="21"/>
    </row>
    <row r="12" spans="1:4" x14ac:dyDescent="0.3">
      <c r="C12" s="21"/>
    </row>
    <row r="15" spans="1:4" x14ac:dyDescent="0.3">
      <c r="B15" s="22" t="s">
        <v>21</v>
      </c>
      <c r="C15" s="22" t="s">
        <v>22</v>
      </c>
      <c r="D15" s="22"/>
    </row>
    <row r="16" spans="1:4" x14ac:dyDescent="0.3">
      <c r="A16" s="18" t="s">
        <v>23</v>
      </c>
      <c r="B16" s="19">
        <v>143420</v>
      </c>
      <c r="C16" s="19">
        <v>128945</v>
      </c>
    </row>
    <row r="17" spans="1:3" x14ac:dyDescent="0.3">
      <c r="A17" s="18" t="s">
        <v>24</v>
      </c>
      <c r="B17" s="19">
        <v>199966</v>
      </c>
      <c r="C17" s="19">
        <v>210043</v>
      </c>
    </row>
    <row r="18" spans="1:3" x14ac:dyDescent="0.3">
      <c r="A18" s="18" t="s">
        <v>25</v>
      </c>
      <c r="B18" s="19">
        <v>200266</v>
      </c>
      <c r="C18" s="19">
        <v>238912</v>
      </c>
    </row>
    <row r="19" spans="1:3" x14ac:dyDescent="0.3">
      <c r="A19" s="18" t="s">
        <v>26</v>
      </c>
      <c r="B19" s="70">
        <v>217316</v>
      </c>
      <c r="C19" s="70">
        <v>329169</v>
      </c>
    </row>
    <row r="20" spans="1:3" x14ac:dyDescent="0.3">
      <c r="A20" s="18" t="s">
        <v>27</v>
      </c>
      <c r="B20" s="70">
        <v>224466</v>
      </c>
      <c r="C20" s="70">
        <v>213749</v>
      </c>
    </row>
    <row r="21" spans="1:3" x14ac:dyDescent="0.3">
      <c r="A21" s="18" t="s">
        <v>28</v>
      </c>
      <c r="B21" s="70">
        <v>196480</v>
      </c>
      <c r="C21" s="70">
        <v>303919</v>
      </c>
    </row>
    <row r="22" spans="1:3" x14ac:dyDescent="0.3">
      <c r="A22" s="18" t="s">
        <v>29</v>
      </c>
      <c r="B22" s="70">
        <v>90700</v>
      </c>
      <c r="C22" s="70">
        <v>234656</v>
      </c>
    </row>
    <row r="23" spans="1:3" x14ac:dyDescent="0.3">
      <c r="A23" s="18" t="s">
        <v>30</v>
      </c>
      <c r="B23" s="70">
        <v>234500</v>
      </c>
      <c r="C23" s="70">
        <v>51455</v>
      </c>
    </row>
    <row r="24" spans="1:3" x14ac:dyDescent="0.3">
      <c r="A24" s="18" t="s">
        <v>31</v>
      </c>
      <c r="B24" s="19">
        <v>1183100</v>
      </c>
      <c r="C24" s="19">
        <v>114855</v>
      </c>
    </row>
    <row r="25" spans="1:3" x14ac:dyDescent="0.3">
      <c r="A25" s="18" t="s">
        <v>32</v>
      </c>
      <c r="B25" s="19">
        <v>316600</v>
      </c>
      <c r="C25" s="19">
        <v>330494</v>
      </c>
    </row>
    <row r="26" spans="1:3" x14ac:dyDescent="0.3">
      <c r="A26" s="18" t="s">
        <v>33</v>
      </c>
      <c r="B26" s="19">
        <v>295000</v>
      </c>
      <c r="C26" s="19">
        <v>248740</v>
      </c>
    </row>
    <row r="27" spans="1:3" x14ac:dyDescent="0.3">
      <c r="A27" s="18" t="s">
        <v>34</v>
      </c>
      <c r="B27" s="70">
        <v>369000</v>
      </c>
      <c r="C27" s="70">
        <v>606338</v>
      </c>
    </row>
    <row r="28" spans="1:3" x14ac:dyDescent="0.3">
      <c r="A28" s="18" t="s">
        <v>12</v>
      </c>
      <c r="B28" s="71">
        <f>SUM(B16:B27)</f>
        <v>3670814</v>
      </c>
      <c r="C28" s="71">
        <f>SUM(C16:C27)</f>
        <v>3011275</v>
      </c>
    </row>
    <row r="32" spans="1:3" x14ac:dyDescent="0.3">
      <c r="A32" s="23"/>
    </row>
    <row r="33" spans="1:2" x14ac:dyDescent="0.3">
      <c r="A33" s="23"/>
    </row>
    <row r="34" spans="1:2" x14ac:dyDescent="0.3">
      <c r="A34" s="23"/>
    </row>
    <row r="35" spans="1:2" x14ac:dyDescent="0.3">
      <c r="A35" s="23"/>
      <c r="B35" s="24"/>
    </row>
    <row r="36" spans="1:2" x14ac:dyDescent="0.3">
      <c r="A36" s="23"/>
      <c r="B36" s="23"/>
    </row>
    <row r="37" spans="1:2" x14ac:dyDescent="0.3">
      <c r="A37" s="23"/>
      <c r="B37" s="23"/>
    </row>
    <row r="38" spans="1:2" x14ac:dyDescent="0.3">
      <c r="A38" s="23"/>
      <c r="B38" s="23"/>
    </row>
    <row r="39" spans="1:2" x14ac:dyDescent="0.3">
      <c r="A39" s="23"/>
      <c r="B39" s="23"/>
    </row>
    <row r="40" spans="1:2" x14ac:dyDescent="0.3">
      <c r="A40" s="23"/>
      <c r="B40" s="23"/>
    </row>
    <row r="41" spans="1:2" x14ac:dyDescent="0.3">
      <c r="A41" s="23"/>
      <c r="B41" s="23"/>
    </row>
    <row r="42" spans="1:2" x14ac:dyDescent="0.3">
      <c r="A42" s="23"/>
      <c r="B42" s="23"/>
    </row>
    <row r="43" spans="1:2" x14ac:dyDescent="0.3">
      <c r="A43" s="23"/>
      <c r="B43" s="25"/>
    </row>
    <row r="44" spans="1:2" x14ac:dyDescent="0.3">
      <c r="A44" s="23"/>
    </row>
    <row r="45" spans="1:2" x14ac:dyDescent="0.3">
      <c r="A45" s="23"/>
    </row>
    <row r="46" spans="1:2" x14ac:dyDescent="0.3">
      <c r="A46" s="24"/>
    </row>
    <row r="47" spans="1:2" x14ac:dyDescent="0.3">
      <c r="A47" s="23"/>
    </row>
    <row r="48" spans="1:2" x14ac:dyDescent="0.3">
      <c r="A48" s="23"/>
    </row>
    <row r="49" spans="1:1" x14ac:dyDescent="0.3">
      <c r="A49" s="23"/>
    </row>
    <row r="50" spans="1:1" x14ac:dyDescent="0.3">
      <c r="A50" s="23"/>
    </row>
    <row r="51" spans="1:1" x14ac:dyDescent="0.3">
      <c r="A51" s="23"/>
    </row>
    <row r="52" spans="1:1" x14ac:dyDescent="0.3">
      <c r="A52" s="23"/>
    </row>
    <row r="53" spans="1:1" x14ac:dyDescent="0.3">
      <c r="A53" s="25"/>
    </row>
    <row r="54" spans="1:1" x14ac:dyDescent="0.3">
      <c r="A54" s="25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Диаграмма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2024-01-31T14:14:27Z</cp:lastPrinted>
  <dcterms:created xsi:type="dcterms:W3CDTF">2022-05-27T11:33:46Z</dcterms:created>
  <dcterms:modified xsi:type="dcterms:W3CDTF">2024-02-14T09:56:32Z</dcterms:modified>
</cp:coreProperties>
</file>