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dvedeva.o\Downloads\"/>
    </mc:Choice>
  </mc:AlternateContent>
  <bookViews>
    <workbookView xWindow="0" yWindow="0" windowWidth="23040" windowHeight="919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8" i="1" l="1"/>
  <c r="J7" i="1" s="1"/>
  <c r="J21" i="1" l="1"/>
  <c r="J34" i="1"/>
  <c r="J36" i="1" l="1"/>
  <c r="D8" i="1" l="1"/>
  <c r="J27" i="1" l="1"/>
  <c r="D13" i="1" l="1"/>
  <c r="D16" i="1"/>
  <c r="D7" i="1" l="1"/>
  <c r="C21" i="1" s="1"/>
  <c r="J6" i="1"/>
  <c r="J26" i="1"/>
  <c r="J20" i="1" s="1"/>
  <c r="J43" i="1" l="1"/>
  <c r="K45" i="1" s="1"/>
</calcChain>
</file>

<file path=xl/sharedStrings.xml><?xml version="1.0" encoding="utf-8"?>
<sst xmlns="http://schemas.openxmlformats.org/spreadsheetml/2006/main" count="50" uniqueCount="46">
  <si>
    <t>ПРИХОД</t>
  </si>
  <si>
    <t>РАСХОД</t>
  </si>
  <si>
    <t>Содержание организации:</t>
  </si>
  <si>
    <t>Взносы в т.ч.:</t>
  </si>
  <si>
    <t>Оплата труда в т.ч.</t>
  </si>
  <si>
    <t xml:space="preserve">    членские</t>
  </si>
  <si>
    <t xml:space="preserve">    вступительные</t>
  </si>
  <si>
    <t>Пожертвования на ведение уставной деятельности в т.ч.:</t>
  </si>
  <si>
    <t>Прочие расходы в т.ч.</t>
  </si>
  <si>
    <t xml:space="preserve">    пожертвования</t>
  </si>
  <si>
    <t>Целевые расходы:</t>
  </si>
  <si>
    <t>Услуги в т.ч.:</t>
  </si>
  <si>
    <t>ИТОГО</t>
  </si>
  <si>
    <t>Материальные расходы</t>
  </si>
  <si>
    <t xml:space="preserve">    расходы орг.технику</t>
  </si>
  <si>
    <t xml:space="preserve">    спецоборудование</t>
  </si>
  <si>
    <t xml:space="preserve">    учебное оборудование и инветнарь</t>
  </si>
  <si>
    <t xml:space="preserve">    хоз.товары</t>
  </si>
  <si>
    <t xml:space="preserve">Дебетовая задолженность </t>
  </si>
  <si>
    <t>НДФЛ</t>
  </si>
  <si>
    <t xml:space="preserve">    содержание организации</t>
  </si>
  <si>
    <t>з/п</t>
  </si>
  <si>
    <t xml:space="preserve">     материалы</t>
  </si>
  <si>
    <t xml:space="preserve"> </t>
  </si>
  <si>
    <t>Прочие поступления:</t>
  </si>
  <si>
    <t xml:space="preserve">Использования Web-системы СБИС </t>
  </si>
  <si>
    <t>Услуги банка</t>
  </si>
  <si>
    <t>Прочие расходы:</t>
  </si>
  <si>
    <t xml:space="preserve">     Председатель в т.ч</t>
  </si>
  <si>
    <t>взносы ИФНС, ФСС</t>
  </si>
  <si>
    <t>Финансовый отчет МОО РУВШ "Живой круг" с 01.01.22 по 31.12.22 ., руб</t>
  </si>
  <si>
    <t>Возврат ошибочно перчисленных средств:</t>
  </si>
  <si>
    <t>ошибочно перчисленные ден.средства:</t>
  </si>
  <si>
    <t>Целевые средства на 31.12.2022</t>
  </si>
  <si>
    <t xml:space="preserve">Юридические услуги: подготовка документации </t>
  </si>
  <si>
    <t>Поддержка веб-сайта krug33.ru - денежные средства направляются на прочие наличные расходы (за декабрь 21г)</t>
  </si>
  <si>
    <r>
      <t>по банку в т.ч</t>
    </r>
    <r>
      <rPr>
        <vertAlign val="superscript"/>
        <sz val="10"/>
        <color theme="1"/>
        <rFont val="Calibri"/>
        <family val="2"/>
        <charset val="204"/>
        <scheme val="minor"/>
      </rPr>
      <t>4</t>
    </r>
  </si>
  <si>
    <r>
      <t>по авансовому отчету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5</t>
    </r>
  </si>
  <si>
    <r>
      <t xml:space="preserve">   60 (Расчеты с поставщиками и подрядчиками)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6 </t>
    </r>
  </si>
  <si>
    <r>
      <t xml:space="preserve">   76.09 (Прочие расчеты с разными дебиторами и кредиторами) </t>
    </r>
    <r>
      <rPr>
        <vertAlign val="superscript"/>
        <sz val="10"/>
        <color theme="1"/>
        <rFont val="Calibri"/>
        <family val="2"/>
        <charset val="204"/>
        <scheme val="minor"/>
      </rPr>
      <t>7</t>
    </r>
  </si>
  <si>
    <t>Целевые средства на 01.01.2022</t>
  </si>
  <si>
    <t>Целевые поступления:</t>
  </si>
  <si>
    <t>Бухгалтерские услуги (15 мес.)</t>
  </si>
  <si>
    <t>оплата консультационных услуг, проведение мероприятий в в рамках содействия развития вальдорфской системы в г.Владимире</t>
  </si>
  <si>
    <r>
      <t xml:space="preserve">совершенствование метериально-технической базы 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</si>
  <si>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t xml:space="preserve">аренда помещениия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</si>
</sst>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vertAlign val="superscript"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/>
    <xf numFmtId="0" fontId="0" fillId="2" borderId="0" xfId="0" applyFont="1" applyFill="1"/>
    <xf numFmtId="0" fontId="0" fillId="0" borderId="0" xfId="0" applyFont="1" applyFill="1" applyAlignment="1">
      <alignment horizontal="right"/>
    </xf>
    <xf numFmtId="0" fontId="5" fillId="2" borderId="0" xfId="0" applyFont="1" applyFill="1" applyAlignment="1">
      <alignment vertical="center"/>
    </xf>
    <xf numFmtId="0" fontId="0" fillId="0" borderId="0" xfId="0" applyFont="1" applyFill="1"/>
    <xf numFmtId="0" fontId="1" fillId="0" borderId="0" xfId="0" applyFont="1" applyAlignment="1">
      <alignment vertical="top"/>
    </xf>
    <xf numFmtId="49" fontId="0" fillId="0" borderId="0" xfId="0" applyNumberFormat="1" applyFont="1" applyAlignment="1">
      <alignment horizontal="left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3" fillId="2" borderId="0" xfId="0" applyFont="1" applyFill="1"/>
    <xf numFmtId="0" fontId="5" fillId="0" borderId="0" xfId="0" applyFont="1"/>
    <xf numFmtId="0" fontId="1" fillId="0" borderId="0" xfId="0" applyFont="1" applyAlignment="1"/>
    <xf numFmtId="1" fontId="1" fillId="0" borderId="0" xfId="0" applyNumberFormat="1" applyFont="1"/>
    <xf numFmtId="0" fontId="0" fillId="0" borderId="0" xfId="0" applyFont="1" applyAlignment="1">
      <alignment horizontal="left"/>
    </xf>
    <xf numFmtId="3" fontId="3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/>
    <xf numFmtId="3" fontId="1" fillId="0" borderId="0" xfId="0" applyNumberFormat="1" applyFont="1"/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2" borderId="0" xfId="0" applyNumberFormat="1" applyFont="1" applyFill="1" applyAlignment="1"/>
    <xf numFmtId="3" fontId="4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3" fontId="0" fillId="0" borderId="0" xfId="0" applyNumberFormat="1" applyFont="1" applyFill="1"/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/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/>
    </xf>
    <xf numFmtId="3" fontId="5" fillId="2" borderId="0" xfId="0" applyNumberFormat="1" applyFont="1" applyFill="1"/>
    <xf numFmtId="3" fontId="5" fillId="0" borderId="0" xfId="0" applyNumberFormat="1" applyFont="1"/>
    <xf numFmtId="3" fontId="7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wrapText="1"/>
    </xf>
    <xf numFmtId="3" fontId="3" fillId="2" borderId="0" xfId="0" applyNumberFormat="1" applyFont="1" applyFill="1"/>
    <xf numFmtId="3" fontId="1" fillId="0" borderId="0" xfId="0" applyNumberFormat="1" applyFont="1" applyAlignment="1"/>
    <xf numFmtId="3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 readingOrder="1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Fill="1" applyAlignment="1"/>
    <xf numFmtId="3" fontId="1" fillId="2" borderId="0" xfId="0" applyNumberFormat="1" applyFont="1" applyFill="1" applyAlignment="1"/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3" borderId="0" xfId="0" applyFont="1" applyFill="1"/>
    <xf numFmtId="0" fontId="0" fillId="2" borderId="0" xfId="0" applyFont="1" applyFill="1" applyAlignment="1">
      <alignment wrapText="1"/>
    </xf>
    <xf numFmtId="3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top" wrapText="1" readingOrder="1"/>
    </xf>
    <xf numFmtId="49" fontId="0" fillId="2" borderId="0" xfId="0" applyNumberFormat="1" applyFont="1" applyFill="1" applyAlignment="1">
      <alignment horizontal="left" vertical="top" wrapText="1" readingOrder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2" borderId="0" xfId="0" applyNumberFormat="1" applyFont="1" applyFill="1" applyAlignment="1"/>
    <xf numFmtId="3" fontId="0" fillId="0" borderId="0" xfId="0" applyNumberFormat="1" applyFont="1" applyAlignment="1"/>
    <xf numFmtId="0" fontId="3" fillId="2" borderId="0" xfId="0" applyFont="1" applyFill="1" applyAlignme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2E64A"/>
      <color rgb="FF05FF05"/>
      <color rgb="FFAE78D6"/>
      <color rgb="FFFFFF4F"/>
      <color rgb="FFFF79AF"/>
      <color rgb="FF007AD6"/>
      <color rgb="FFEEE806"/>
      <color rgb="FFFF438F"/>
      <color rgb="FFFF5757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9"/>
  <sheetViews>
    <sheetView tabSelected="1" workbookViewId="0">
      <selection activeCell="M19" sqref="M19"/>
    </sheetView>
  </sheetViews>
  <sheetFormatPr defaultColWidth="9.109375" defaultRowHeight="14.4" x14ac:dyDescent="0.3"/>
  <cols>
    <col min="1" max="1" width="4.5546875" style="1" customWidth="1"/>
    <col min="2" max="2" width="5.33203125" style="1" customWidth="1"/>
    <col min="3" max="3" width="41.5546875" style="1" customWidth="1"/>
    <col min="4" max="4" width="12.44140625" style="1" customWidth="1"/>
    <col min="5" max="5" width="12.109375" style="1" customWidth="1"/>
    <col min="6" max="6" width="16.44140625" style="2" customWidth="1"/>
    <col min="7" max="7" width="5.33203125" style="2" customWidth="1"/>
    <col min="8" max="8" width="4.88671875" style="2" customWidth="1"/>
    <col min="9" max="9" width="53.6640625" style="1" customWidth="1"/>
    <col min="10" max="10" width="12.33203125" style="1" customWidth="1"/>
    <col min="11" max="11" width="12.88671875" style="1" customWidth="1"/>
    <col min="12" max="12" width="11.5546875" style="1" customWidth="1"/>
    <col min="13" max="16384" width="9.109375" style="1"/>
  </cols>
  <sheetData>
    <row r="2" spans="1:12" ht="25.5" customHeight="1" x14ac:dyDescent="0.35">
      <c r="B2" s="63" t="s">
        <v>30</v>
      </c>
      <c r="C2" s="64"/>
      <c r="D2" s="64"/>
      <c r="E2" s="64"/>
      <c r="F2" s="64"/>
      <c r="H2" s="63" t="s">
        <v>30</v>
      </c>
      <c r="I2" s="64"/>
      <c r="J2" s="64"/>
      <c r="K2" s="64"/>
      <c r="L2" s="64"/>
    </row>
    <row r="3" spans="1:12" ht="13.5" customHeight="1" x14ac:dyDescent="0.3"/>
    <row r="4" spans="1:12" ht="15.6" x14ac:dyDescent="0.3">
      <c r="B4" s="3" t="s">
        <v>40</v>
      </c>
      <c r="D4" s="17">
        <v>1053659</v>
      </c>
      <c r="E4" s="18"/>
      <c r="F4" s="19"/>
      <c r="G4" s="19"/>
      <c r="H4" s="65" t="s">
        <v>1</v>
      </c>
      <c r="I4" s="66"/>
      <c r="J4" s="20"/>
      <c r="K4" s="20"/>
    </row>
    <row r="5" spans="1:12" ht="18" customHeight="1" x14ac:dyDescent="0.3">
      <c r="B5" s="3"/>
      <c r="D5" s="21"/>
      <c r="E5" s="18"/>
      <c r="F5" s="19"/>
      <c r="G5" s="19"/>
      <c r="H5" s="19"/>
      <c r="I5" s="18"/>
      <c r="J5" s="18"/>
      <c r="K5" s="18"/>
    </row>
    <row r="6" spans="1:12" ht="15.6" x14ac:dyDescent="0.3">
      <c r="A6" s="67" t="s">
        <v>0</v>
      </c>
      <c r="B6" s="68"/>
      <c r="C6" s="68"/>
      <c r="D6" s="20"/>
      <c r="E6" s="20"/>
      <c r="F6" s="22"/>
      <c r="G6" s="19"/>
      <c r="H6" s="23" t="s">
        <v>2</v>
      </c>
      <c r="I6" s="24"/>
      <c r="J6" s="23">
        <f>SUM(J7+J13)</f>
        <v>300731</v>
      </c>
      <c r="K6" s="25"/>
    </row>
    <row r="7" spans="1:12" s="48" customFormat="1" ht="21" customHeight="1" x14ac:dyDescent="0.3">
      <c r="B7" s="69" t="s">
        <v>41</v>
      </c>
      <c r="C7" s="70"/>
      <c r="D7" s="23">
        <f>D8+D13</f>
        <v>2887526</v>
      </c>
      <c r="E7" s="25"/>
      <c r="F7" s="23"/>
      <c r="G7" s="26"/>
      <c r="H7" s="23"/>
      <c r="I7" s="27" t="s">
        <v>4</v>
      </c>
      <c r="J7" s="20">
        <f>J8</f>
        <v>123331</v>
      </c>
      <c r="K7" s="28"/>
    </row>
    <row r="8" spans="1:12" s="48" customFormat="1" ht="22.5" customHeight="1" x14ac:dyDescent="0.3">
      <c r="C8" s="6" t="s">
        <v>3</v>
      </c>
      <c r="D8" s="29">
        <f>SUM(E9:E11)</f>
        <v>2838526</v>
      </c>
      <c r="E8" s="28"/>
      <c r="F8" s="23"/>
      <c r="G8" s="26"/>
      <c r="H8" s="19"/>
      <c r="I8" s="1" t="s">
        <v>28</v>
      </c>
      <c r="J8" s="18">
        <f>SUM(K9:K11)</f>
        <v>123331</v>
      </c>
      <c r="K8" s="30"/>
    </row>
    <row r="9" spans="1:12" ht="12.75" customHeight="1" x14ac:dyDescent="0.3">
      <c r="C9" s="1" t="s">
        <v>5</v>
      </c>
      <c r="D9" s="18"/>
      <c r="E9" s="18">
        <v>2621526</v>
      </c>
      <c r="F9" s="19"/>
      <c r="G9" s="19"/>
      <c r="H9" s="19"/>
      <c r="I9" s="18" t="s">
        <v>21</v>
      </c>
      <c r="K9" s="30">
        <v>79896</v>
      </c>
    </row>
    <row r="10" spans="1:12" x14ac:dyDescent="0.3">
      <c r="C10" s="1" t="s">
        <v>6</v>
      </c>
      <c r="D10" s="18"/>
      <c r="E10" s="18">
        <v>217000</v>
      </c>
      <c r="F10" s="19"/>
      <c r="G10" s="19"/>
      <c r="H10" s="19"/>
      <c r="I10" s="18" t="s">
        <v>19</v>
      </c>
      <c r="J10" s="18"/>
      <c r="K10" s="30">
        <v>12461</v>
      </c>
    </row>
    <row r="11" spans="1:12" ht="14.25" customHeight="1" x14ac:dyDescent="0.3">
      <c r="D11" s="18"/>
      <c r="E11" s="18"/>
      <c r="F11" s="19"/>
      <c r="G11" s="19"/>
      <c r="H11" s="19"/>
      <c r="I11" s="18" t="s">
        <v>29</v>
      </c>
      <c r="J11" s="18"/>
      <c r="K11" s="30">
        <v>30974</v>
      </c>
    </row>
    <row r="12" spans="1:12" ht="14.25" customHeight="1" x14ac:dyDescent="0.3">
      <c r="C12" s="61" t="s">
        <v>7</v>
      </c>
      <c r="D12" s="20"/>
      <c r="E12" s="20"/>
      <c r="F12" s="19"/>
      <c r="G12" s="19"/>
      <c r="H12" s="19"/>
    </row>
    <row r="13" spans="1:12" ht="15.75" customHeight="1" x14ac:dyDescent="0.3">
      <c r="C13" s="61"/>
      <c r="D13" s="20">
        <f>SUM(E14:E14)</f>
        <v>49000</v>
      </c>
      <c r="E13" s="20"/>
      <c r="F13" s="19"/>
      <c r="G13" s="19"/>
      <c r="H13" s="19"/>
      <c r="I13" s="27" t="s">
        <v>8</v>
      </c>
      <c r="J13" s="20">
        <f>SUM(K15:K19)</f>
        <v>177400</v>
      </c>
      <c r="K13" s="20"/>
    </row>
    <row r="14" spans="1:12" ht="14.25" customHeight="1" x14ac:dyDescent="0.3">
      <c r="C14" s="7" t="s">
        <v>9</v>
      </c>
      <c r="D14" s="30"/>
      <c r="E14" s="30">
        <v>49000</v>
      </c>
      <c r="F14" s="19"/>
      <c r="G14" s="19"/>
      <c r="H14" s="19"/>
      <c r="I14" s="32"/>
      <c r="J14" s="20"/>
      <c r="K14" s="20"/>
    </row>
    <row r="15" spans="1:12" ht="14.25" customHeight="1" x14ac:dyDescent="0.3">
      <c r="C15" s="7"/>
      <c r="D15" s="30"/>
      <c r="E15" s="30"/>
      <c r="F15" s="19"/>
      <c r="G15" s="19"/>
      <c r="H15" s="19"/>
      <c r="I15" s="58" t="s">
        <v>42</v>
      </c>
      <c r="J15" s="58"/>
      <c r="K15" s="59">
        <v>137950</v>
      </c>
    </row>
    <row r="16" spans="1:12" ht="14.25" customHeight="1" x14ac:dyDescent="0.3">
      <c r="B16" s="52" t="s">
        <v>24</v>
      </c>
      <c r="C16" s="7"/>
      <c r="D16" s="55">
        <f>SUM(E18:E22)</f>
        <v>75270</v>
      </c>
      <c r="E16" s="7"/>
      <c r="F16" s="19"/>
      <c r="G16" s="19"/>
      <c r="H16" s="19"/>
      <c r="I16" s="42" t="s">
        <v>35</v>
      </c>
      <c r="J16" s="18"/>
      <c r="K16" s="44">
        <v>9900</v>
      </c>
    </row>
    <row r="17" spans="1:13" ht="14.25" customHeight="1" x14ac:dyDescent="0.3">
      <c r="B17" s="52"/>
      <c r="C17" s="7"/>
      <c r="D17" s="7"/>
      <c r="E17" s="7"/>
      <c r="F17" s="19"/>
      <c r="G17" s="19"/>
      <c r="H17" s="19"/>
      <c r="I17" s="1" t="s">
        <v>25</v>
      </c>
      <c r="J17" s="42"/>
      <c r="K17" s="30">
        <v>6600</v>
      </c>
    </row>
    <row r="18" spans="1:13" ht="33" customHeight="1" x14ac:dyDescent="0.3">
      <c r="C18" s="57" t="s">
        <v>32</v>
      </c>
      <c r="D18" s="4"/>
      <c r="E18" s="4"/>
      <c r="F18" s="19"/>
      <c r="G18" s="19"/>
      <c r="H18" s="19"/>
      <c r="I18" s="44" t="s">
        <v>26</v>
      </c>
      <c r="J18" s="44"/>
      <c r="K18" s="44">
        <v>20950</v>
      </c>
    </row>
    <row r="19" spans="1:13" ht="30.6" customHeight="1" x14ac:dyDescent="0.3">
      <c r="C19" s="56" t="s">
        <v>38</v>
      </c>
      <c r="D19" s="7"/>
      <c r="E19" s="7">
        <v>25990</v>
      </c>
      <c r="F19" s="19"/>
      <c r="G19" s="19"/>
      <c r="H19" s="19"/>
      <c r="I19" s="60" t="s">
        <v>34</v>
      </c>
      <c r="J19" s="24"/>
      <c r="K19" s="24">
        <v>2000</v>
      </c>
      <c r="L19" s="44"/>
    </row>
    <row r="20" spans="1:13" ht="33" customHeight="1" x14ac:dyDescent="0.3">
      <c r="C20" s="11" t="s">
        <v>39</v>
      </c>
      <c r="E20" s="1">
        <v>49280</v>
      </c>
      <c r="F20" s="19"/>
      <c r="G20" s="19"/>
      <c r="H20" s="23" t="s">
        <v>10</v>
      </c>
      <c r="I20" s="23"/>
      <c r="J20" s="17">
        <f>J21+J26</f>
        <v>2906394</v>
      </c>
      <c r="K20" s="35"/>
    </row>
    <row r="21" spans="1:13" ht="18.600000000000001" customHeight="1" x14ac:dyDescent="0.3">
      <c r="A21" s="12" t="s">
        <v>12</v>
      </c>
      <c r="B21" s="4"/>
      <c r="C21" s="40">
        <f>D7+D16</f>
        <v>2962796</v>
      </c>
      <c r="D21" s="20"/>
      <c r="E21" s="31"/>
      <c r="F21" s="19"/>
      <c r="G21" s="19"/>
      <c r="H21" s="19"/>
      <c r="I21" s="36" t="s">
        <v>11</v>
      </c>
      <c r="J21" s="20">
        <f>SUM(K22:K24)</f>
        <v>2261647</v>
      </c>
      <c r="K21" s="20"/>
    </row>
    <row r="22" spans="1:13" ht="14.25" customHeight="1" x14ac:dyDescent="0.3">
      <c r="D22" s="18"/>
      <c r="E22" s="18"/>
      <c r="F22" s="19"/>
      <c r="G22" s="19"/>
      <c r="H22" s="19"/>
      <c r="I22" s="18" t="s">
        <v>44</v>
      </c>
      <c r="J22" s="18"/>
      <c r="K22" s="30">
        <v>446727</v>
      </c>
    </row>
    <row r="23" spans="1:13" ht="53.4" customHeight="1" x14ac:dyDescent="0.3">
      <c r="D23" s="18"/>
      <c r="E23" s="18"/>
      <c r="F23" s="19"/>
      <c r="G23" s="19"/>
      <c r="H23" s="19"/>
      <c r="I23" s="42" t="s">
        <v>43</v>
      </c>
      <c r="J23" s="18"/>
      <c r="K23" s="44">
        <v>1769920</v>
      </c>
      <c r="L23" s="18"/>
    </row>
    <row r="24" spans="1:13" x14ac:dyDescent="0.3">
      <c r="D24" s="18"/>
      <c r="E24" s="18"/>
      <c r="F24" s="19"/>
      <c r="G24" s="19"/>
      <c r="H24" s="19"/>
      <c r="I24" s="18" t="s">
        <v>45</v>
      </c>
      <c r="J24" s="18"/>
      <c r="K24" s="30">
        <v>45000</v>
      </c>
      <c r="L24" s="18"/>
    </row>
    <row r="25" spans="1:13" ht="14.25" customHeight="1" x14ac:dyDescent="0.3">
      <c r="B25" s="3"/>
      <c r="C25" s="62"/>
      <c r="D25" s="30"/>
      <c r="E25" s="30"/>
      <c r="F25" s="19"/>
      <c r="G25" s="19"/>
      <c r="H25" s="19"/>
      <c r="I25" s="18"/>
      <c r="J25" s="18"/>
      <c r="K25" s="30"/>
      <c r="L25" s="18"/>
      <c r="M25" s="18"/>
    </row>
    <row r="26" spans="1:13" x14ac:dyDescent="0.3">
      <c r="B26" s="3"/>
      <c r="C26" s="62"/>
      <c r="D26" s="30"/>
      <c r="E26" s="30" t="s">
        <v>23</v>
      </c>
      <c r="F26" s="19"/>
      <c r="G26" s="19"/>
      <c r="H26" s="19"/>
      <c r="I26" s="36" t="s">
        <v>13</v>
      </c>
      <c r="J26" s="20">
        <f>SUM(J27+J34)</f>
        <v>644747</v>
      </c>
      <c r="K26" s="20"/>
    </row>
    <row r="27" spans="1:13" ht="15" x14ac:dyDescent="0.3">
      <c r="B27" s="3"/>
      <c r="C27" s="46"/>
      <c r="D27" s="30"/>
      <c r="E27" s="30"/>
      <c r="F27" s="19"/>
      <c r="G27" s="19"/>
      <c r="H27" s="19"/>
      <c r="I27" s="18" t="s">
        <v>36</v>
      </c>
      <c r="J27" s="30">
        <f>SUM(K28:K33)</f>
        <v>567947</v>
      </c>
      <c r="K27" s="18"/>
    </row>
    <row r="28" spans="1:13" x14ac:dyDescent="0.3">
      <c r="B28" s="3"/>
      <c r="C28" s="46"/>
      <c r="D28" s="30"/>
      <c r="E28" s="30"/>
      <c r="F28" s="19"/>
      <c r="G28" s="19"/>
      <c r="H28" s="19"/>
      <c r="I28" s="18" t="s">
        <v>22</v>
      </c>
      <c r="J28" s="37"/>
      <c r="K28" s="18">
        <v>303554</v>
      </c>
    </row>
    <row r="29" spans="1:13" s="10" customFormat="1" ht="16.8" customHeight="1" x14ac:dyDescent="0.3">
      <c r="B29" s="8"/>
      <c r="C29" s="9"/>
      <c r="D29" s="18"/>
      <c r="E29" s="18"/>
      <c r="F29" s="34"/>
      <c r="G29" s="19"/>
      <c r="H29" s="19"/>
      <c r="I29" s="38" t="s">
        <v>14</v>
      </c>
      <c r="J29" s="37"/>
      <c r="K29" s="18">
        <v>17150</v>
      </c>
    </row>
    <row r="30" spans="1:13" ht="27.75" customHeight="1" x14ac:dyDescent="0.3">
      <c r="B30" s="3"/>
      <c r="C30" s="11"/>
      <c r="D30" s="18"/>
      <c r="E30" s="18"/>
      <c r="F30" s="19"/>
      <c r="G30" s="19"/>
      <c r="H30" s="19"/>
      <c r="I30" s="38" t="s">
        <v>20</v>
      </c>
      <c r="J30" s="37"/>
      <c r="K30" s="18">
        <v>58520</v>
      </c>
    </row>
    <row r="31" spans="1:13" x14ac:dyDescent="0.3">
      <c r="B31" s="3"/>
      <c r="D31" s="18"/>
      <c r="E31" s="18"/>
      <c r="F31" s="19"/>
      <c r="G31" s="19"/>
      <c r="H31" s="19"/>
      <c r="I31" s="38" t="s">
        <v>15</v>
      </c>
      <c r="J31" s="37"/>
      <c r="K31" s="18">
        <v>0</v>
      </c>
      <c r="L31" s="10"/>
    </row>
    <row r="32" spans="1:13" x14ac:dyDescent="0.3">
      <c r="B32" s="3"/>
      <c r="C32" s="11"/>
      <c r="D32" s="18"/>
      <c r="E32" s="18"/>
      <c r="F32" s="19"/>
      <c r="G32" s="19"/>
      <c r="H32" s="19"/>
      <c r="I32" s="38" t="s">
        <v>16</v>
      </c>
      <c r="J32" s="37"/>
      <c r="K32" s="18">
        <v>140585</v>
      </c>
    </row>
    <row r="33" spans="2:11" ht="26.25" customHeight="1" x14ac:dyDescent="0.3">
      <c r="B33" s="3"/>
      <c r="D33" s="18"/>
      <c r="E33" s="18"/>
      <c r="F33" s="19"/>
      <c r="G33" s="19"/>
      <c r="H33" s="19"/>
      <c r="I33" s="38" t="s">
        <v>17</v>
      </c>
      <c r="J33" s="37"/>
      <c r="K33" s="18">
        <v>48138</v>
      </c>
    </row>
    <row r="34" spans="2:11" ht="16.2" x14ac:dyDescent="0.3">
      <c r="D34" s="18"/>
      <c r="E34" s="18"/>
      <c r="F34" s="19"/>
      <c r="G34" s="34"/>
      <c r="H34" s="19"/>
      <c r="I34" s="33" t="s">
        <v>37</v>
      </c>
      <c r="J34" s="39">
        <f>K35</f>
        <v>76800</v>
      </c>
      <c r="K34" s="30"/>
    </row>
    <row r="35" spans="2:11" x14ac:dyDescent="0.3">
      <c r="B35" s="3"/>
      <c r="D35" s="18"/>
      <c r="E35" s="18"/>
      <c r="F35" s="19"/>
      <c r="G35" s="19"/>
      <c r="H35" s="19"/>
      <c r="I35" s="33"/>
      <c r="J35" s="39"/>
      <c r="K35" s="18">
        <v>76800</v>
      </c>
    </row>
    <row r="36" spans="2:11" ht="15.6" x14ac:dyDescent="0.3">
      <c r="D36" s="18"/>
      <c r="E36" s="18"/>
      <c r="F36" s="19"/>
      <c r="G36" s="19"/>
      <c r="H36" s="23" t="s">
        <v>27</v>
      </c>
      <c r="I36" s="23"/>
      <c r="J36" s="17">
        <f>SUM(K37:K39)</f>
        <v>75270</v>
      </c>
      <c r="K36" s="53"/>
    </row>
    <row r="37" spans="2:11" ht="19.8" customHeight="1" x14ac:dyDescent="0.3">
      <c r="D37" s="18"/>
      <c r="E37" s="18"/>
      <c r="F37" s="19"/>
      <c r="G37" s="19"/>
      <c r="H37" s="19"/>
      <c r="I37" s="54" t="s">
        <v>31</v>
      </c>
      <c r="J37" s="54"/>
      <c r="K37" s="4"/>
    </row>
    <row r="38" spans="2:11" ht="14.25" customHeight="1" x14ac:dyDescent="0.3">
      <c r="D38" s="18"/>
      <c r="E38" s="18"/>
      <c r="F38" s="19"/>
      <c r="G38" s="19"/>
      <c r="H38" s="19"/>
      <c r="I38" s="43" t="s">
        <v>38</v>
      </c>
      <c r="J38" s="45"/>
      <c r="K38" s="1">
        <v>25990</v>
      </c>
    </row>
    <row r="39" spans="2:11" ht="18.600000000000001" customHeight="1" x14ac:dyDescent="0.3">
      <c r="D39" s="18"/>
      <c r="E39" s="18"/>
      <c r="F39" s="19"/>
      <c r="G39" s="19"/>
      <c r="H39" s="19"/>
      <c r="I39" s="11" t="s">
        <v>39</v>
      </c>
      <c r="J39" s="45"/>
      <c r="K39" s="1">
        <v>49280</v>
      </c>
    </row>
    <row r="40" spans="2:11" ht="14.25" customHeight="1" x14ac:dyDescent="0.3">
      <c r="D40" s="18"/>
      <c r="E40" s="18"/>
      <c r="F40" s="19"/>
      <c r="G40" s="19"/>
      <c r="H40" s="19"/>
      <c r="I40" s="11"/>
      <c r="J40" s="51"/>
    </row>
    <row r="41" spans="2:11" ht="14.25" customHeight="1" x14ac:dyDescent="0.3">
      <c r="D41" s="18"/>
      <c r="E41" s="18"/>
      <c r="F41" s="19"/>
      <c r="G41" s="19"/>
      <c r="H41" s="19"/>
      <c r="I41" s="20" t="s">
        <v>18</v>
      </c>
      <c r="J41" s="20"/>
      <c r="K41" s="20">
        <v>319</v>
      </c>
    </row>
    <row r="42" spans="2:11" ht="33" customHeight="1" x14ac:dyDescent="0.3">
      <c r="D42" s="18"/>
      <c r="E42" s="18"/>
      <c r="F42" s="19"/>
      <c r="G42" s="19"/>
      <c r="H42" s="19"/>
      <c r="I42" s="18"/>
      <c r="J42" s="18"/>
      <c r="K42" s="18"/>
    </row>
    <row r="43" spans="2:11" ht="33" customHeight="1" x14ac:dyDescent="0.3">
      <c r="D43" s="18"/>
      <c r="E43" s="18"/>
      <c r="F43" s="19"/>
      <c r="G43" s="19"/>
      <c r="H43" s="19"/>
      <c r="I43" s="47" t="s">
        <v>12</v>
      </c>
      <c r="J43" s="40">
        <f>J6+J20+J36-K41</f>
        <v>3282076</v>
      </c>
      <c r="K43" s="20"/>
    </row>
    <row r="44" spans="2:11" ht="14.25" customHeight="1" x14ac:dyDescent="0.3">
      <c r="D44" s="18"/>
      <c r="E44" s="18"/>
      <c r="F44" s="19"/>
      <c r="G44" s="19"/>
      <c r="H44" s="19"/>
      <c r="I44" s="49"/>
      <c r="J44" s="18"/>
    </row>
    <row r="45" spans="2:11" x14ac:dyDescent="0.3">
      <c r="D45" s="18"/>
      <c r="E45" s="18"/>
      <c r="F45" s="19"/>
      <c r="G45" s="19"/>
      <c r="H45" s="41" t="s">
        <v>33</v>
      </c>
      <c r="K45" s="21">
        <f>D4+C21-J43+K41</f>
        <v>734698</v>
      </c>
    </row>
    <row r="46" spans="2:11" x14ac:dyDescent="0.3">
      <c r="D46" s="18"/>
      <c r="E46" s="18"/>
      <c r="F46" s="19"/>
      <c r="G46" s="19"/>
      <c r="H46" s="1"/>
    </row>
    <row r="47" spans="2:11" x14ac:dyDescent="0.3">
      <c r="D47" s="18"/>
      <c r="E47" s="18"/>
      <c r="F47" s="19"/>
      <c r="G47" s="19"/>
    </row>
    <row r="48" spans="2:11" x14ac:dyDescent="0.3">
      <c r="D48" s="18"/>
      <c r="E48" s="18"/>
      <c r="F48" s="19"/>
      <c r="G48" s="19"/>
    </row>
    <row r="49" spans="2:14" x14ac:dyDescent="0.3">
      <c r="D49" s="18"/>
      <c r="E49" s="18"/>
      <c r="F49" s="19"/>
      <c r="G49" s="19"/>
    </row>
    <row r="50" spans="2:14" x14ac:dyDescent="0.3">
      <c r="D50" s="18"/>
      <c r="E50" s="18"/>
      <c r="F50" s="19"/>
      <c r="G50" s="19"/>
      <c r="H50" s="1"/>
    </row>
    <row r="51" spans="2:14" x14ac:dyDescent="0.3">
      <c r="D51" s="18"/>
      <c r="E51" s="18"/>
      <c r="F51" s="19"/>
      <c r="G51" s="19"/>
      <c r="H51" s="1"/>
    </row>
    <row r="52" spans="2:14" x14ac:dyDescent="0.3">
      <c r="D52" s="18"/>
      <c r="E52" s="18"/>
      <c r="F52" s="19"/>
      <c r="G52" s="19"/>
      <c r="H52" s="1"/>
    </row>
    <row r="53" spans="2:14" ht="12.6" customHeight="1" x14ac:dyDescent="0.3">
      <c r="D53" s="18"/>
      <c r="E53" s="18"/>
      <c r="F53" s="19"/>
      <c r="G53" s="19"/>
      <c r="H53" s="1"/>
    </row>
    <row r="54" spans="2:14" ht="21" customHeight="1" x14ac:dyDescent="0.3">
      <c r="D54" s="18"/>
      <c r="E54" s="18"/>
      <c r="F54" s="19"/>
      <c r="G54" s="19"/>
      <c r="H54" s="1"/>
    </row>
    <row r="55" spans="2:14" ht="27" customHeight="1" x14ac:dyDescent="0.3">
      <c r="D55" s="18"/>
      <c r="E55" s="18"/>
      <c r="F55" s="19"/>
      <c r="G55" s="19"/>
      <c r="H55" s="1"/>
      <c r="I55" s="18"/>
      <c r="J55" s="18"/>
      <c r="K55" s="18"/>
    </row>
    <row r="56" spans="2:14" ht="15.75" customHeight="1" x14ac:dyDescent="0.3">
      <c r="D56" s="18"/>
      <c r="E56" s="18"/>
      <c r="F56" s="19"/>
      <c r="G56" s="19"/>
      <c r="H56" s="19"/>
      <c r="I56" s="18"/>
      <c r="J56" s="18"/>
      <c r="K56" s="18"/>
    </row>
    <row r="57" spans="2:14" x14ac:dyDescent="0.3">
      <c r="D57" s="18"/>
      <c r="E57" s="18"/>
      <c r="F57" s="19"/>
      <c r="G57" s="19"/>
      <c r="H57" s="19"/>
      <c r="I57" s="18"/>
      <c r="J57" s="18"/>
      <c r="K57" s="18"/>
    </row>
    <row r="58" spans="2:14" x14ac:dyDescent="0.3">
      <c r="D58" s="18"/>
      <c r="E58" s="18"/>
      <c r="F58" s="19"/>
      <c r="G58" s="19"/>
      <c r="H58" s="19"/>
      <c r="I58" s="41"/>
      <c r="J58" s="18"/>
      <c r="K58" s="18"/>
    </row>
    <row r="59" spans="2:14" x14ac:dyDescent="0.3">
      <c r="D59" s="18"/>
      <c r="E59" s="18"/>
      <c r="F59" s="19"/>
      <c r="G59" s="19"/>
      <c r="H59" s="19"/>
      <c r="L59" s="7"/>
    </row>
    <row r="60" spans="2:14" x14ac:dyDescent="0.3">
      <c r="H60" s="14"/>
    </row>
    <row r="61" spans="2:14" ht="16.5" customHeight="1" x14ac:dyDescent="0.3"/>
    <row r="62" spans="2:14" ht="16.5" customHeight="1" x14ac:dyDescent="0.3">
      <c r="G62" s="5"/>
    </row>
    <row r="63" spans="2:14" x14ac:dyDescent="0.3">
      <c r="D63" s="15"/>
    </row>
    <row r="64" spans="2:14" ht="15.6" x14ac:dyDescent="0.3">
      <c r="B64" s="3"/>
      <c r="C64" s="13"/>
      <c r="M64" s="50"/>
      <c r="N64" s="50"/>
    </row>
    <row r="65" spans="2:8" x14ac:dyDescent="0.3">
      <c r="C65" s="13"/>
      <c r="D65" s="15"/>
      <c r="H65" s="1"/>
    </row>
    <row r="66" spans="2:8" ht="15.6" x14ac:dyDescent="0.3">
      <c r="B66" s="3"/>
      <c r="C66" s="13"/>
      <c r="H66" s="50"/>
    </row>
    <row r="67" spans="2:8" x14ac:dyDescent="0.3">
      <c r="B67" s="3"/>
      <c r="H67" s="16"/>
    </row>
    <row r="68" spans="2:8" x14ac:dyDescent="0.3">
      <c r="H68" s="11"/>
    </row>
    <row r="69" spans="2:8" x14ac:dyDescent="0.3">
      <c r="F69" s="1"/>
      <c r="G69" s="1"/>
      <c r="H69" s="1"/>
    </row>
    <row r="70" spans="2:8" x14ac:dyDescent="0.3">
      <c r="F70" s="1"/>
      <c r="G70" s="1"/>
      <c r="H70" s="1"/>
    </row>
    <row r="71" spans="2:8" x14ac:dyDescent="0.3">
      <c r="F71" s="1"/>
      <c r="G71" s="1"/>
      <c r="H71" s="1"/>
    </row>
    <row r="72" spans="2:8" x14ac:dyDescent="0.3">
      <c r="F72" s="1"/>
      <c r="G72" s="1"/>
      <c r="H72" s="1"/>
    </row>
    <row r="73" spans="2:8" x14ac:dyDescent="0.3">
      <c r="F73" s="1"/>
      <c r="G73" s="1"/>
      <c r="H73" s="1"/>
    </row>
    <row r="74" spans="2:8" x14ac:dyDescent="0.3">
      <c r="F74" s="1"/>
      <c r="G74" s="1"/>
      <c r="H74" s="1"/>
    </row>
    <row r="75" spans="2:8" x14ac:dyDescent="0.3">
      <c r="F75" s="1"/>
      <c r="G75" s="1"/>
      <c r="H75" s="1"/>
    </row>
    <row r="76" spans="2:8" x14ac:dyDescent="0.3">
      <c r="F76" s="1"/>
      <c r="G76" s="1"/>
    </row>
    <row r="77" spans="2:8" x14ac:dyDescent="0.3">
      <c r="F77" s="1"/>
      <c r="G77" s="1"/>
    </row>
    <row r="78" spans="2:8" x14ac:dyDescent="0.3">
      <c r="F78" s="1"/>
      <c r="G78" s="1"/>
    </row>
    <row r="79" spans="2:8" x14ac:dyDescent="0.3">
      <c r="F79" s="1"/>
      <c r="G79" s="1"/>
    </row>
  </sheetData>
  <mergeCells count="7">
    <mergeCell ref="C12:C13"/>
    <mergeCell ref="C25:C26"/>
    <mergeCell ref="H2:L2"/>
    <mergeCell ref="H4:I4"/>
    <mergeCell ref="B2:F2"/>
    <mergeCell ref="A6:C6"/>
    <mergeCell ref="B7:C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Медведева</cp:lastModifiedBy>
  <cp:lastPrinted>2023-03-04T18:52:56Z</cp:lastPrinted>
  <dcterms:created xsi:type="dcterms:W3CDTF">2022-05-27T11:33:46Z</dcterms:created>
  <dcterms:modified xsi:type="dcterms:W3CDTF">2024-03-17T07:53:49Z</dcterms:modified>
</cp:coreProperties>
</file>